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25" windowWidth="15975" windowHeight="7365"/>
  </bookViews>
  <sheets>
    <sheet name="Меню" sheetId="1" r:id="rId1"/>
    <sheet name="Меню-требование" sheetId="2" state="hidden" r:id="rId2"/>
    <sheet name="Накопительная" sheetId="3" state="hidden" r:id="rId3"/>
  </sheets>
  <calcPr calcId="124519" refMode="R1C1"/>
</workbook>
</file>

<file path=xl/calcChain.xml><?xml version="1.0" encoding="utf-8"?>
<calcChain xmlns="http://schemas.openxmlformats.org/spreadsheetml/2006/main">
  <c r="N61" i="3"/>
  <c r="M61"/>
  <c r="L61"/>
  <c r="K61"/>
  <c r="J61"/>
  <c r="I61"/>
  <c r="N65" s="1"/>
  <c r="H61"/>
  <c r="G61"/>
  <c r="F61"/>
  <c r="E61"/>
  <c r="D61"/>
  <c r="C61"/>
  <c r="P61" s="1"/>
  <c r="P58"/>
  <c r="O58"/>
  <c r="Q58" s="1"/>
  <c r="O57"/>
  <c r="Q57" s="1"/>
  <c r="P56"/>
  <c r="O56"/>
  <c r="Q56" s="1"/>
  <c r="O55"/>
  <c r="Q55" s="1"/>
  <c r="P54"/>
  <c r="O54"/>
  <c r="Q54" s="1"/>
  <c r="O53"/>
  <c r="Q53" s="1"/>
  <c r="P52"/>
  <c r="O52"/>
  <c r="Q52" s="1"/>
  <c r="O51"/>
  <c r="Q51" s="1"/>
  <c r="P50"/>
  <c r="O50"/>
  <c r="Q50" s="1"/>
  <c r="O49"/>
  <c r="Q49" s="1"/>
  <c r="P48"/>
  <c r="O48"/>
  <c r="Q48" s="1"/>
  <c r="O47"/>
  <c r="Q47" s="1"/>
  <c r="P46"/>
  <c r="O46"/>
  <c r="Q46" s="1"/>
  <c r="O45"/>
  <c r="Q45" s="1"/>
  <c r="P44"/>
  <c r="O44"/>
  <c r="Q44" s="1"/>
  <c r="O43"/>
  <c r="Q43" s="1"/>
  <c r="P42"/>
  <c r="O42"/>
  <c r="Q42" s="1"/>
  <c r="O41"/>
  <c r="Q41" s="1"/>
  <c r="P40"/>
  <c r="O40"/>
  <c r="Q40" s="1"/>
  <c r="O39"/>
  <c r="Q39" s="1"/>
  <c r="P38"/>
  <c r="O38"/>
  <c r="Q38" s="1"/>
  <c r="O37"/>
  <c r="Q37" s="1"/>
  <c r="P36"/>
  <c r="O36"/>
  <c r="Q36" s="1"/>
  <c r="O35"/>
  <c r="Q35" s="1"/>
  <c r="P34"/>
  <c r="O34"/>
  <c r="Q34" s="1"/>
  <c r="O33"/>
  <c r="Q33" s="1"/>
  <c r="P32"/>
  <c r="O32"/>
  <c r="Q32" s="1"/>
  <c r="O31"/>
  <c r="Q31" s="1"/>
  <c r="P30"/>
  <c r="O30"/>
  <c r="Q30" s="1"/>
  <c r="O29"/>
  <c r="Q29" s="1"/>
  <c r="P28"/>
  <c r="O28"/>
  <c r="Q28" s="1"/>
  <c r="O27"/>
  <c r="Q27" s="1"/>
  <c r="P26"/>
  <c r="O26"/>
  <c r="Q26" s="1"/>
  <c r="O25"/>
  <c r="Q25" s="1"/>
  <c r="P24"/>
  <c r="O24"/>
  <c r="Q24" s="1"/>
  <c r="O23"/>
  <c r="Q23" s="1"/>
  <c r="P22"/>
  <c r="O22"/>
  <c r="Q22" s="1"/>
  <c r="O21"/>
  <c r="Q21" s="1"/>
  <c r="P20"/>
  <c r="O20"/>
  <c r="Q20" s="1"/>
  <c r="O19"/>
  <c r="Q19" s="1"/>
  <c r="P18"/>
  <c r="O18"/>
  <c r="Q18" s="1"/>
  <c r="O17"/>
  <c r="Q17" s="1"/>
  <c r="P16"/>
  <c r="O16"/>
  <c r="Q16" s="1"/>
  <c r="O15"/>
  <c r="Q15" s="1"/>
  <c r="P14"/>
  <c r="O14"/>
  <c r="Q14" s="1"/>
  <c r="O13"/>
  <c r="Q13" s="1"/>
  <c r="P12"/>
  <c r="O12"/>
  <c r="Q12" s="1"/>
  <c r="O11"/>
  <c r="Q11" s="1"/>
  <c r="P10"/>
  <c r="O10"/>
  <c r="Q10" s="1"/>
  <c r="O9"/>
  <c r="Q9" s="1"/>
  <c r="P8"/>
  <c r="O8"/>
  <c r="Q8" s="1"/>
  <c r="BS110" i="2"/>
  <c r="BG110"/>
  <c r="AU110"/>
  <c r="AI110"/>
  <c r="W110"/>
  <c r="K110"/>
  <c r="BV110" s="1"/>
  <c r="BS109"/>
  <c r="BG109"/>
  <c r="AU109"/>
  <c r="AI109"/>
  <c r="W109"/>
  <c r="K109"/>
  <c r="BV109" s="1"/>
  <c r="BS108"/>
  <c r="BG108"/>
  <c r="AU108"/>
  <c r="AI108"/>
  <c r="W108"/>
  <c r="K108"/>
  <c r="BV108" s="1"/>
  <c r="BS107"/>
  <c r="BG107"/>
  <c r="AU107"/>
  <c r="AI107"/>
  <c r="W107"/>
  <c r="K107"/>
  <c r="BV107" s="1"/>
  <c r="BS106"/>
  <c r="BG106"/>
  <c r="AU106"/>
  <c r="AI106"/>
  <c r="W106"/>
  <c r="K106"/>
  <c r="BV106" s="1"/>
  <c r="BS105"/>
  <c r="BG105"/>
  <c r="AU105"/>
  <c r="AI105"/>
  <c r="W105"/>
  <c r="K105"/>
  <c r="BV105" s="1"/>
  <c r="BS104"/>
  <c r="BG104"/>
  <c r="AU104"/>
  <c r="AI104"/>
  <c r="W104"/>
  <c r="K104"/>
  <c r="BV104" s="1"/>
  <c r="BS103"/>
  <c r="BG103"/>
  <c r="AU103"/>
  <c r="AI103"/>
  <c r="W103"/>
  <c r="K103"/>
  <c r="BV103" s="1"/>
  <c r="BS102"/>
  <c r="BG102"/>
  <c r="AU102"/>
  <c r="AI102"/>
  <c r="W102"/>
  <c r="K102"/>
  <c r="BV102" s="1"/>
  <c r="BS101"/>
  <c r="BG101"/>
  <c r="AU101"/>
  <c r="AI101"/>
  <c r="W101"/>
  <c r="K101"/>
  <c r="BV101" s="1"/>
  <c r="BS100"/>
  <c r="BG100"/>
  <c r="AU100"/>
  <c r="AI100"/>
  <c r="W100"/>
  <c r="K100"/>
  <c r="BV100" s="1"/>
  <c r="BS99"/>
  <c r="BG99"/>
  <c r="AU99"/>
  <c r="AI99"/>
  <c r="W99"/>
  <c r="K99"/>
  <c r="BV99" s="1"/>
  <c r="BS98"/>
  <c r="BG98"/>
  <c r="AU98"/>
  <c r="AI98"/>
  <c r="W98"/>
  <c r="K98"/>
  <c r="BV98" s="1"/>
  <c r="BS97"/>
  <c r="BG97"/>
  <c r="AU97"/>
  <c r="AI97"/>
  <c r="W97"/>
  <c r="K97"/>
  <c r="BV97" s="1"/>
  <c r="BS96"/>
  <c r="BG96"/>
  <c r="AU96"/>
  <c r="AI96"/>
  <c r="W96"/>
  <c r="K96"/>
  <c r="BV96" s="1"/>
  <c r="BS95"/>
  <c r="BG95"/>
  <c r="AU95"/>
  <c r="AI95"/>
  <c r="W95"/>
  <c r="K95"/>
  <c r="BV95" s="1"/>
  <c r="BS94"/>
  <c r="BG94"/>
  <c r="AU94"/>
  <c r="AI94"/>
  <c r="W94"/>
  <c r="K94"/>
  <c r="BV94" s="1"/>
  <c r="BS93"/>
  <c r="BG93"/>
  <c r="AU93"/>
  <c r="AI93"/>
  <c r="W93"/>
  <c r="K93"/>
  <c r="BV93" s="1"/>
  <c r="BS92"/>
  <c r="BG92"/>
  <c r="AU92"/>
  <c r="AI92"/>
  <c r="W92"/>
  <c r="K92"/>
  <c r="BV92" s="1"/>
  <c r="BS91"/>
  <c r="BG91"/>
  <c r="AU91"/>
  <c r="AI91"/>
  <c r="W91"/>
  <c r="K91"/>
  <c r="BV91" s="1"/>
  <c r="BS90"/>
  <c r="BG90"/>
  <c r="AU90"/>
  <c r="AI90"/>
  <c r="W90"/>
  <c r="K90"/>
  <c r="BV90" s="1"/>
  <c r="BS89"/>
  <c r="BG89"/>
  <c r="AU89"/>
  <c r="AI89"/>
  <c r="W89"/>
  <c r="K89"/>
  <c r="BV89" s="1"/>
  <c r="BS88"/>
  <c r="BG88"/>
  <c r="AU88"/>
  <c r="AI88"/>
  <c r="W88"/>
  <c r="K88"/>
  <c r="BV88" s="1"/>
  <c r="BS87"/>
  <c r="BG87"/>
  <c r="AU87"/>
  <c r="AI87"/>
  <c r="W87"/>
  <c r="K87"/>
  <c r="BV87" s="1"/>
  <c r="BS86"/>
  <c r="BG86"/>
  <c r="AU86"/>
  <c r="AI86"/>
  <c r="W86"/>
  <c r="K86"/>
  <c r="BV86" s="1"/>
  <c r="BS85"/>
  <c r="BG85"/>
  <c r="AU85"/>
  <c r="AI85"/>
  <c r="W85"/>
  <c r="K85"/>
  <c r="BV85" s="1"/>
  <c r="BS84"/>
  <c r="BG84"/>
  <c r="AU84"/>
  <c r="AI84"/>
  <c r="W84"/>
  <c r="K84"/>
  <c r="BV84" s="1"/>
  <c r="BS83"/>
  <c r="BG83"/>
  <c r="AU83"/>
  <c r="AI83"/>
  <c r="W83"/>
  <c r="K83"/>
  <c r="BV83" s="1"/>
  <c r="BS82"/>
  <c r="BG82"/>
  <c r="AU82"/>
  <c r="AI82"/>
  <c r="W82"/>
  <c r="K82"/>
  <c r="BV82" s="1"/>
  <c r="BS81"/>
  <c r="BG81"/>
  <c r="AU81"/>
  <c r="AI81"/>
  <c r="W81"/>
  <c r="K81"/>
  <c r="BV81" s="1"/>
  <c r="BS80"/>
  <c r="BG80"/>
  <c r="AU80"/>
  <c r="AI80"/>
  <c r="W80"/>
  <c r="K80"/>
  <c r="BV80" s="1"/>
  <c r="BS79"/>
  <c r="BG79"/>
  <c r="AU79"/>
  <c r="AI79"/>
  <c r="W79"/>
  <c r="K79"/>
  <c r="BV79" s="1"/>
  <c r="BS78"/>
  <c r="BG78"/>
  <c r="AU78"/>
  <c r="AI78"/>
  <c r="W78"/>
  <c r="K78"/>
  <c r="BV78" s="1"/>
  <c r="BS77"/>
  <c r="BG77"/>
  <c r="AU77"/>
  <c r="AI77"/>
  <c r="W77"/>
  <c r="K77"/>
  <c r="BV77" s="1"/>
  <c r="BS76"/>
  <c r="BG76"/>
  <c r="AU76"/>
  <c r="AI76"/>
  <c r="W76"/>
  <c r="K76"/>
  <c r="BV76" s="1"/>
  <c r="BS75"/>
  <c r="BG75"/>
  <c r="AU75"/>
  <c r="AI75"/>
  <c r="W75"/>
  <c r="K75"/>
  <c r="BV75" s="1"/>
  <c r="BS74"/>
  <c r="BG74"/>
  <c r="AU74"/>
  <c r="AI74"/>
  <c r="W74"/>
  <c r="K74"/>
  <c r="BV74" s="1"/>
  <c r="BS73"/>
  <c r="BG73"/>
  <c r="AU73"/>
  <c r="AI73"/>
  <c r="W73"/>
  <c r="K73"/>
  <c r="BV73" s="1"/>
  <c r="BS72"/>
  <c r="BG72"/>
  <c r="AU72"/>
  <c r="AI72"/>
  <c r="W72"/>
  <c r="K72"/>
  <c r="BV72" s="1"/>
  <c r="BS71"/>
  <c r="BG71"/>
  <c r="AU71"/>
  <c r="AI71"/>
  <c r="W71"/>
  <c r="K71"/>
  <c r="BV71" s="1"/>
  <c r="BS70"/>
  <c r="BG70"/>
  <c r="AU70"/>
  <c r="AI70"/>
  <c r="W70"/>
  <c r="K70"/>
  <c r="BV70" s="1"/>
  <c r="BS69"/>
  <c r="BG69"/>
  <c r="AU69"/>
  <c r="AI69"/>
  <c r="W69"/>
  <c r="K69"/>
  <c r="BV69" s="1"/>
  <c r="BS68"/>
  <c r="BG68"/>
  <c r="AU68"/>
  <c r="AI68"/>
  <c r="W68"/>
  <c r="K68"/>
  <c r="BV68" s="1"/>
  <c r="BS67"/>
  <c r="BG67"/>
  <c r="AU67"/>
  <c r="AI67"/>
  <c r="W67"/>
  <c r="K67"/>
  <c r="BV67" s="1"/>
  <c r="BS66"/>
  <c r="BG66"/>
  <c r="AU66"/>
  <c r="AI66"/>
  <c r="W66"/>
  <c r="K66"/>
  <c r="BV66" s="1"/>
  <c r="BS65"/>
  <c r="BG65"/>
  <c r="AU65"/>
  <c r="AI65"/>
  <c r="W65"/>
  <c r="K65"/>
  <c r="BV65" s="1"/>
  <c r="BS64"/>
  <c r="BG64"/>
  <c r="AU64"/>
  <c r="AI64"/>
  <c r="W64"/>
  <c r="K64"/>
  <c r="BV64" s="1"/>
  <c r="BS63"/>
  <c r="BG63"/>
  <c r="AU63"/>
  <c r="AI63"/>
  <c r="W63"/>
  <c r="K63"/>
  <c r="BV63" s="1"/>
  <c r="BS54"/>
  <c r="BG54"/>
  <c r="AU54"/>
  <c r="AI54"/>
  <c r="W54"/>
  <c r="K54"/>
  <c r="BV54" s="1"/>
  <c r="BS53"/>
  <c r="BG53"/>
  <c r="AU53"/>
  <c r="AI53"/>
  <c r="W53"/>
  <c r="K53"/>
  <c r="BV53" s="1"/>
  <c r="BS52"/>
  <c r="BG52"/>
  <c r="AU52"/>
  <c r="AI52"/>
  <c r="W52"/>
  <c r="K52"/>
  <c r="BV52" s="1"/>
  <c r="BS51"/>
  <c r="BG51"/>
  <c r="AU51"/>
  <c r="AI51"/>
  <c r="W51"/>
  <c r="K51"/>
  <c r="BV51" s="1"/>
  <c r="BS50"/>
  <c r="BG50"/>
  <c r="AU50"/>
  <c r="AI50"/>
  <c r="W50"/>
  <c r="K50"/>
  <c r="BV50" s="1"/>
  <c r="BS49"/>
  <c r="BG49"/>
  <c r="AU49"/>
  <c r="AI49"/>
  <c r="W49"/>
  <c r="K49"/>
  <c r="BV49" s="1"/>
  <c r="BS48"/>
  <c r="BG48"/>
  <c r="AU48"/>
  <c r="AI48"/>
  <c r="W48"/>
  <c r="K48"/>
  <c r="BV48" s="1"/>
  <c r="BS47"/>
  <c r="BG47"/>
  <c r="AU47"/>
  <c r="AI47"/>
  <c r="W47"/>
  <c r="K47"/>
  <c r="BV47" s="1"/>
  <c r="BS46"/>
  <c r="BG46"/>
  <c r="AU46"/>
  <c r="AI46"/>
  <c r="W46"/>
  <c r="K46"/>
  <c r="BV46" s="1"/>
  <c r="BS45"/>
  <c r="BG45"/>
  <c r="AU45"/>
  <c r="AI45"/>
  <c r="W45"/>
  <c r="K45"/>
  <c r="BV45" s="1"/>
  <c r="BS44"/>
  <c r="BG44"/>
  <c r="AU44"/>
  <c r="AI44"/>
  <c r="W44"/>
  <c r="K44"/>
  <c r="BV44" s="1"/>
  <c r="BS43"/>
  <c r="BG43"/>
  <c r="AU43"/>
  <c r="AI43"/>
  <c r="W43"/>
  <c r="K43"/>
  <c r="BV43" s="1"/>
  <c r="BS42"/>
  <c r="BG42"/>
  <c r="AU42"/>
  <c r="AI42"/>
  <c r="W42"/>
  <c r="K42"/>
  <c r="BV42" s="1"/>
  <c r="BS41"/>
  <c r="BG41"/>
  <c r="AU41"/>
  <c r="AI41"/>
  <c r="W41"/>
  <c r="K41"/>
  <c r="BV41" s="1"/>
  <c r="BS40"/>
  <c r="BG40"/>
  <c r="AU40"/>
  <c r="AI40"/>
  <c r="W40"/>
  <c r="K40"/>
  <c r="BV40" s="1"/>
  <c r="BS39"/>
  <c r="BG39"/>
  <c r="AU39"/>
  <c r="AI39"/>
  <c r="W39"/>
  <c r="K39"/>
  <c r="BV39" s="1"/>
  <c r="BS38"/>
  <c r="BG38"/>
  <c r="AU38"/>
  <c r="AI38"/>
  <c r="W38"/>
  <c r="K38"/>
  <c r="BV38" s="1"/>
  <c r="BS37"/>
  <c r="BG37"/>
  <c r="AU37"/>
  <c r="AI37"/>
  <c r="W37"/>
  <c r="K37"/>
  <c r="BV37" s="1"/>
  <c r="BS36"/>
  <c r="BG36"/>
  <c r="AU36"/>
  <c r="AI36"/>
  <c r="W36"/>
  <c r="K36"/>
  <c r="BV36" s="1"/>
  <c r="BS35"/>
  <c r="BG35"/>
  <c r="AU35"/>
  <c r="AI35"/>
  <c r="W35"/>
  <c r="K35"/>
  <c r="BV35" s="1"/>
  <c r="BS34"/>
  <c r="BG34"/>
  <c r="AU34"/>
  <c r="AI34"/>
  <c r="W34"/>
  <c r="K34"/>
  <c r="BV34" s="1"/>
  <c r="BS33"/>
  <c r="BG33"/>
  <c r="AU33"/>
  <c r="AI33"/>
  <c r="W33"/>
  <c r="K33"/>
  <c r="BV33" s="1"/>
  <c r="BS32"/>
  <c r="BG32"/>
  <c r="AU32"/>
  <c r="AI32"/>
  <c r="W32"/>
  <c r="K32"/>
  <c r="BV32" s="1"/>
  <c r="BS31"/>
  <c r="BG31"/>
  <c r="AU31"/>
  <c r="AI31"/>
  <c r="W31"/>
  <c r="K31"/>
  <c r="BV31" s="1"/>
  <c r="BS30"/>
  <c r="BG30"/>
  <c r="AU30"/>
  <c r="AI30"/>
  <c r="W30"/>
  <c r="K30"/>
  <c r="BV30" s="1"/>
  <c r="BS29"/>
  <c r="BG29"/>
  <c r="AU29"/>
  <c r="AI29"/>
  <c r="W29"/>
  <c r="K29"/>
  <c r="BV29" s="1"/>
  <c r="BS28"/>
  <c r="BG28"/>
  <c r="AU28"/>
  <c r="AI28"/>
  <c r="W28"/>
  <c r="K28"/>
  <c r="BV28" s="1"/>
  <c r="BS27"/>
  <c r="BG27"/>
  <c r="AU27"/>
  <c r="AI27"/>
  <c r="W27"/>
  <c r="K27"/>
  <c r="BV27" s="1"/>
  <c r="BS26"/>
  <c r="BG26"/>
  <c r="AU26"/>
  <c r="AI26"/>
  <c r="W26"/>
  <c r="K26"/>
  <c r="BV26" s="1"/>
  <c r="BS25"/>
  <c r="BG25"/>
  <c r="AU25"/>
  <c r="AI25"/>
  <c r="W25"/>
  <c r="K25"/>
  <c r="BV25" s="1"/>
  <c r="BS24"/>
  <c r="BG24"/>
  <c r="AU24"/>
  <c r="AI24"/>
  <c r="W24"/>
  <c r="K24"/>
  <c r="BV24" s="1"/>
  <c r="BS23"/>
  <c r="BG23"/>
  <c r="AU23"/>
  <c r="AI23"/>
  <c r="W23"/>
  <c r="K23"/>
  <c r="BV23" s="1"/>
  <c r="BS22"/>
  <c r="BG22"/>
  <c r="AU22"/>
  <c r="AI22"/>
  <c r="W22"/>
  <c r="K22"/>
  <c r="BV22" s="1"/>
  <c r="BS21"/>
  <c r="BG21"/>
  <c r="AU21"/>
  <c r="AI21"/>
  <c r="W21"/>
  <c r="K21"/>
  <c r="BV21" s="1"/>
  <c r="BS20"/>
  <c r="BG20"/>
  <c r="AU20"/>
  <c r="AI20"/>
  <c r="W20"/>
  <c r="K20"/>
  <c r="BV20" s="1"/>
  <c r="BS19"/>
  <c r="BG19"/>
  <c r="AU19"/>
  <c r="AI19"/>
  <c r="W19"/>
  <c r="K19"/>
  <c r="BV19" s="1"/>
  <c r="BS18"/>
  <c r="BG18"/>
  <c r="AU18"/>
  <c r="AI18"/>
  <c r="W18"/>
  <c r="K18"/>
  <c r="BV18" s="1"/>
  <c r="BS17"/>
  <c r="BG17"/>
  <c r="AU17"/>
  <c r="AI17"/>
  <c r="W17"/>
  <c r="K17"/>
  <c r="BV17" s="1"/>
  <c r="BS16"/>
  <c r="BG16"/>
  <c r="AU16"/>
  <c r="AI16"/>
  <c r="W16"/>
  <c r="K16"/>
  <c r="BV16" s="1"/>
  <c r="BS15"/>
  <c r="BG15"/>
  <c r="AU15"/>
  <c r="AI15"/>
  <c r="W15"/>
  <c r="K15"/>
  <c r="BV15" s="1"/>
  <c r="BS14"/>
  <c r="BG14"/>
  <c r="AU14"/>
  <c r="AI14"/>
  <c r="W14"/>
  <c r="K14"/>
  <c r="BV14" s="1"/>
  <c r="BS13"/>
  <c r="BG13"/>
  <c r="AU13"/>
  <c r="AI13"/>
  <c r="W13"/>
  <c r="K13"/>
  <c r="BV13" s="1"/>
  <c r="BS12"/>
  <c r="BG12"/>
  <c r="AU12"/>
  <c r="AI12"/>
  <c r="W12"/>
  <c r="K12"/>
  <c r="BV12" s="1"/>
  <c r="BS11"/>
  <c r="BG11"/>
  <c r="AU11"/>
  <c r="AI11"/>
  <c r="W11"/>
  <c r="K11"/>
  <c r="BV11" s="1"/>
  <c r="BS10"/>
  <c r="BG10"/>
  <c r="AU10"/>
  <c r="AI10"/>
  <c r="W10"/>
  <c r="K10"/>
  <c r="BV10" s="1"/>
  <c r="BS9"/>
  <c r="BG9"/>
  <c r="AU9"/>
  <c r="AI9"/>
  <c r="W9"/>
  <c r="K9"/>
  <c r="BV9" s="1"/>
  <c r="BS8"/>
  <c r="BG8"/>
  <c r="AU8"/>
  <c r="AI8"/>
  <c r="W8"/>
  <c r="K8"/>
  <c r="BV8" s="1"/>
  <c r="BS7"/>
  <c r="BG7"/>
  <c r="AU7"/>
  <c r="AI7"/>
  <c r="W7"/>
  <c r="K7"/>
  <c r="BV7" s="1"/>
  <c r="T114" i="1"/>
  <c r="S114"/>
  <c r="R114"/>
  <c r="Q114"/>
  <c r="P114"/>
  <c r="O114"/>
  <c r="N114"/>
  <c r="M114"/>
  <c r="L114"/>
  <c r="K114"/>
  <c r="J114"/>
  <c r="I114"/>
  <c r="T106"/>
  <c r="S106"/>
  <c r="R106"/>
  <c r="Q106"/>
  <c r="P106"/>
  <c r="O106"/>
  <c r="N106"/>
  <c r="M106"/>
  <c r="L106"/>
  <c r="K106"/>
  <c r="J106"/>
  <c r="I106"/>
  <c r="T98"/>
  <c r="S98"/>
  <c r="R98"/>
  <c r="Q98"/>
  <c r="P98"/>
  <c r="O98"/>
  <c r="N98"/>
  <c r="M98"/>
  <c r="L98"/>
  <c r="K98"/>
  <c r="J98"/>
  <c r="I98"/>
  <c r="T89"/>
  <c r="S89"/>
  <c r="R89"/>
  <c r="Q89"/>
  <c r="P89"/>
  <c r="O89"/>
  <c r="N89"/>
  <c r="M89"/>
  <c r="L89"/>
  <c r="K89"/>
  <c r="J89"/>
  <c r="I89"/>
  <c r="T80"/>
  <c r="S80"/>
  <c r="R80"/>
  <c r="Q80"/>
  <c r="P80"/>
  <c r="O80"/>
  <c r="N80"/>
  <c r="M80"/>
  <c r="L80"/>
  <c r="K80"/>
  <c r="J80"/>
  <c r="I80"/>
  <c r="T73"/>
  <c r="S73"/>
  <c r="R73"/>
  <c r="Q73"/>
  <c r="P73"/>
  <c r="O73"/>
  <c r="N73"/>
  <c r="M73"/>
  <c r="L73"/>
  <c r="K73"/>
  <c r="J73"/>
  <c r="I73"/>
  <c r="T58"/>
  <c r="S58"/>
  <c r="R58"/>
  <c r="Q58"/>
  <c r="P58"/>
  <c r="O58"/>
  <c r="N58"/>
  <c r="M58"/>
  <c r="L58"/>
  <c r="K58"/>
  <c r="J58"/>
  <c r="I58"/>
  <c r="T49"/>
  <c r="S49"/>
  <c r="R49"/>
  <c r="Q49"/>
  <c r="P49"/>
  <c r="O49"/>
  <c r="N49"/>
  <c r="M49"/>
  <c r="L49"/>
  <c r="K49"/>
  <c r="J49"/>
  <c r="I49"/>
  <c r="T40"/>
  <c r="S40"/>
  <c r="R40"/>
  <c r="Q40"/>
  <c r="P40"/>
  <c r="O40"/>
  <c r="N40"/>
  <c r="M40"/>
  <c r="L40"/>
  <c r="K40"/>
  <c r="J40"/>
  <c r="I40"/>
  <c r="T31"/>
  <c r="S31"/>
  <c r="R31"/>
  <c r="Q31"/>
  <c r="P31"/>
  <c r="O31"/>
  <c r="N31"/>
  <c r="M31"/>
  <c r="L31"/>
  <c r="K31"/>
  <c r="J31"/>
  <c r="I31"/>
  <c r="T23"/>
  <c r="S23"/>
  <c r="R23"/>
  <c r="Q23"/>
  <c r="P23"/>
  <c r="O23"/>
  <c r="N23"/>
  <c r="M23"/>
  <c r="L23"/>
  <c r="K23"/>
  <c r="J23"/>
  <c r="I23"/>
  <c r="T15"/>
  <c r="S15"/>
  <c r="R15"/>
  <c r="Q15"/>
  <c r="P15"/>
  <c r="O15"/>
  <c r="N15"/>
  <c r="M15"/>
  <c r="L15"/>
  <c r="K15"/>
  <c r="J15"/>
  <c r="I15"/>
  <c r="P9" i="3" l="1"/>
  <c r="P11"/>
  <c r="P13"/>
  <c r="P15"/>
  <c r="P17"/>
  <c r="P19"/>
  <c r="P21"/>
  <c r="P23"/>
  <c r="P25"/>
  <c r="P27"/>
  <c r="P29"/>
  <c r="P31"/>
  <c r="P33"/>
  <c r="P35"/>
  <c r="P37"/>
  <c r="P39"/>
  <c r="P41"/>
  <c r="P43"/>
  <c r="P45"/>
  <c r="P47"/>
  <c r="P49"/>
  <c r="P51"/>
  <c r="P53"/>
  <c r="P55"/>
  <c r="P57"/>
  <c r="H65"/>
  <c r="P65" s="1"/>
</calcChain>
</file>

<file path=xl/sharedStrings.xml><?xml version="1.0" encoding="utf-8"?>
<sst xmlns="http://schemas.openxmlformats.org/spreadsheetml/2006/main" count="1107" uniqueCount="199">
  <si>
    <t xml:space="preserve">Примерное  двухнедельное меню для общеобразовательных организаций Агрызского района 2020 - 2021 уч.год </t>
  </si>
  <si>
    <t>№ Сборника рецептур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</si>
  <si>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</si>
  <si>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</si>
  <si>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</si>
  <si>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</si>
  <si>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</si>
  <si>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</si>
  <si>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</si>
  <si>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</si>
  <si>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</si>
  <si>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</si>
  <si>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</si>
  <si>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</si>
  <si>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</si>
  <si>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</si>
  <si>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1-ая неделя </t>
  </si>
  <si>
    <t>1 день</t>
  </si>
  <si>
    <t>71/2015, Дели</t>
  </si>
  <si>
    <t>ПОМИДОРЫ СВЕЖИЕ</t>
  </si>
  <si>
    <t>КОТЛЕТЫ (БИТОЧКИ,ШНИЦЕЛИ) РУБЛЕННЫЕ ИЗ ГОВЯДИНЫ</t>
  </si>
  <si>
    <t>КАША ГРЕЧНЕВАЯ РАССЫПЧАТАЯ С МАСЛОМ</t>
  </si>
  <si>
    <t>150/5</t>
  </si>
  <si>
    <t>КАКАО С МОЛОКОМ</t>
  </si>
  <si>
    <t>ХЛЕБ СЕЛЬСКИЙ  1 сорт</t>
  </si>
  <si>
    <t xml:space="preserve">ХЛЕБ БЕЛЫЙ 1 сорт </t>
  </si>
  <si>
    <t>-</t>
  </si>
  <si>
    <t>Итого:</t>
  </si>
  <si>
    <t>2 день</t>
  </si>
  <si>
    <t>338/2015, ДеЛи</t>
  </si>
  <si>
    <t>ФРУКТЫ (ЯБЛОКИ)</t>
  </si>
  <si>
    <t>ОГУРЦЫ СВЕЖИЕ</t>
  </si>
  <si>
    <t>ПЛОВ ИЗ ПТИЦЫ</t>
  </si>
  <si>
    <t>КОФЕЙНЫЙ НАПИТОК С МОЛОКОМ</t>
  </si>
  <si>
    <t>3 день</t>
  </si>
  <si>
    <t xml:space="preserve">САЛАТ ИЗ БЕЛОКОЧАННОЙ КАПУСТЫ </t>
  </si>
  <si>
    <t>ГУЛЯШ ИЗ ГОВЯДИНЫ</t>
  </si>
  <si>
    <t>50/50</t>
  </si>
  <si>
    <t xml:space="preserve">МАКАРОНЫ  ОТВАРНЫЕ </t>
  </si>
  <si>
    <t>ЧАЙ С САХАРОМ</t>
  </si>
  <si>
    <t>200/15</t>
  </si>
  <si>
    <t>4 день</t>
  </si>
  <si>
    <t>ФРУКТЫ (ГРУШИ)</t>
  </si>
  <si>
    <t xml:space="preserve">САЛАТ ИЗ МОРКОВИ </t>
  </si>
  <si>
    <t>ШНИЦЕЛЬ РЫБНЫЙ НАТУРАЛЬНЫЙ</t>
  </si>
  <si>
    <t xml:space="preserve">ПЮРЕ  КАРТОФЕЛЬНОЕ  </t>
  </si>
  <si>
    <t>5 день</t>
  </si>
  <si>
    <t>КОТЛЕТЫ РУБЛЕННЫЕ ИЗ ПТИЦЫ</t>
  </si>
  <si>
    <t xml:space="preserve">РИС  ОТВАРНОЙ  </t>
  </si>
  <si>
    <t>377 Тутельян</t>
  </si>
  <si>
    <t>ЧАЙ С ЛИМОНОМ</t>
  </si>
  <si>
    <t>200/15/7</t>
  </si>
  <si>
    <t>6 день</t>
  </si>
  <si>
    <t>338/2015Дели</t>
  </si>
  <si>
    <t>ФРУКТЫ (МАНДАРИНЫ)</t>
  </si>
  <si>
    <t>САЛАТ ИЖ СВЕЖИХ ОГУРЦОВ С МАСЛОМ</t>
  </si>
  <si>
    <t>685/2004Сбшк</t>
  </si>
  <si>
    <t>2-ая неделя</t>
  </si>
  <si>
    <t>ФРУКТЫ (АПЕЛЬСИНЫ)</t>
  </si>
  <si>
    <t>256 Тутельян</t>
  </si>
  <si>
    <t xml:space="preserve">МЯСО ТУШЕНОЕ </t>
  </si>
  <si>
    <t xml:space="preserve">ХЛЕБ СЕЛЬСКИЙ  </t>
  </si>
  <si>
    <t>ТЕФТЕЛИ МЯСНЫЕ</t>
  </si>
  <si>
    <t>60/60</t>
  </si>
  <si>
    <t>ФРУКТЫ (БАНАНЫ)</t>
  </si>
  <si>
    <t>СВЕКЛА ОТВАРНАЯ (ДОЛЬКАМИ) С МАСЛОМ</t>
  </si>
  <si>
    <t xml:space="preserve">ЗАПЕКАНКА КАРТОФЕЛЬНАЯ С МЯСОМ, МАСЛОМ </t>
  </si>
  <si>
    <t>234/2015 ДеЛи</t>
  </si>
  <si>
    <t>СОСИСКИ ОТВАРНЫЕ</t>
  </si>
  <si>
    <t>Примечание: при составлении меню использованы</t>
  </si>
  <si>
    <t>1. Сборник Технологических нормативов - Сборник рецептур блюд и кулинарныъх изделий для питания детей в дошкольных организациях / Под ред. М.П.Могильного и В.А. Тутельяна - М.: ДеЛи принт,2011</t>
  </si>
  <si>
    <t>2.  Сборник Технологических нормативов, рецептур блюд и кулинарных изделий для питания детей для дошкольных образовательных учреждений, Л.С. Коровка, Пермь 2001</t>
  </si>
  <si>
    <t>Накопительная ведомость</t>
  </si>
  <si>
    <t>Утверждаю:</t>
  </si>
  <si>
    <t>на выдачу продуктов  питания</t>
  </si>
  <si>
    <t>Руководитель учреждения ______________________________</t>
  </si>
  <si>
    <t>на 1  день, на 1  человека</t>
  </si>
  <si>
    <t>на 2  день, на 1  человека</t>
  </si>
  <si>
    <t>на 3 день, на 1  человека</t>
  </si>
  <si>
    <t>на 4  день, на 1  человека</t>
  </si>
  <si>
    <t>на 5  день, на 1  человека</t>
  </si>
  <si>
    <t>на 6  день, на 1  человека</t>
  </si>
  <si>
    <t>МЕНЮ</t>
  </si>
  <si>
    <t>количество продуктов питания подлежащих закладке</t>
  </si>
  <si>
    <t xml:space="preserve">итого  </t>
  </si>
  <si>
    <t>итого за 1 неделю</t>
  </si>
  <si>
    <t>помидор</t>
  </si>
  <si>
    <t>котлеты (биточ,шницели)</t>
  </si>
  <si>
    <t>каша гречнев</t>
  </si>
  <si>
    <t>какао с мол</t>
  </si>
  <si>
    <t>хлеб</t>
  </si>
  <si>
    <t>фрукты</t>
  </si>
  <si>
    <t>огурцы свеж</t>
  </si>
  <si>
    <t>плов из птицы</t>
  </si>
  <si>
    <t>кофейн напиток</t>
  </si>
  <si>
    <t>салат из капусты</t>
  </si>
  <si>
    <t>гуляш из говяд</t>
  </si>
  <si>
    <t>макароны отвар</t>
  </si>
  <si>
    <t>чай с сахаром</t>
  </si>
  <si>
    <t>салат из моркови</t>
  </si>
  <si>
    <t>шницель рыбный</t>
  </si>
  <si>
    <t>картоф. пюре</t>
  </si>
  <si>
    <t>помидоры</t>
  </si>
  <si>
    <t>котлеты из кур</t>
  </si>
  <si>
    <t>рис отварной</t>
  </si>
  <si>
    <t>чай с сах.лим</t>
  </si>
  <si>
    <t>салат их св.огур</t>
  </si>
  <si>
    <t>мясо</t>
  </si>
  <si>
    <t>колбасные изделия</t>
  </si>
  <si>
    <t xml:space="preserve">рыба свежая </t>
  </si>
  <si>
    <t>масло сливочное</t>
  </si>
  <si>
    <t xml:space="preserve">масло растительное </t>
  </si>
  <si>
    <t>молоко свежее 0,9</t>
  </si>
  <si>
    <t>сметана 0,5</t>
  </si>
  <si>
    <t>сыр</t>
  </si>
  <si>
    <t>яйцо шт</t>
  </si>
  <si>
    <t>мука пшеничная</t>
  </si>
  <si>
    <t xml:space="preserve">крупа пшеничная </t>
  </si>
  <si>
    <t>крупа перловая</t>
  </si>
  <si>
    <t>крупа овянная-геркулес</t>
  </si>
  <si>
    <t>крупа гречневая</t>
  </si>
  <si>
    <t>крупа манная</t>
  </si>
  <si>
    <t>крупа рисовая</t>
  </si>
  <si>
    <t>пшено</t>
  </si>
  <si>
    <t>макаронные изделения</t>
  </si>
  <si>
    <t>горох</t>
  </si>
  <si>
    <t>сахарный песок</t>
  </si>
  <si>
    <t>сухофрукты</t>
  </si>
  <si>
    <t>томат паста 0,5</t>
  </si>
  <si>
    <t>картофель</t>
  </si>
  <si>
    <t>капуста свежая</t>
  </si>
  <si>
    <t>лук</t>
  </si>
  <si>
    <t>морковь</t>
  </si>
  <si>
    <t>огурцы соленые 3 л.</t>
  </si>
  <si>
    <t>горошек зел. консер.</t>
  </si>
  <si>
    <t>оргурцы свежие</t>
  </si>
  <si>
    <t>помидоры свежие</t>
  </si>
  <si>
    <t>свекла</t>
  </si>
  <si>
    <t>соль</t>
  </si>
  <si>
    <t>хлеб пшен</t>
  </si>
  <si>
    <t>хлеб ржан</t>
  </si>
  <si>
    <t>какао - порошок</t>
  </si>
  <si>
    <t>кофейный напиток</t>
  </si>
  <si>
    <t>чай</t>
  </si>
  <si>
    <t>сок по 0,2 в шт</t>
  </si>
  <si>
    <t>апельс</t>
  </si>
  <si>
    <t>банан</t>
  </si>
  <si>
    <t>яблоки</t>
  </si>
  <si>
    <t xml:space="preserve">лимон </t>
  </si>
  <si>
    <t>груши</t>
  </si>
  <si>
    <t>мандарины</t>
  </si>
  <si>
    <t>куры охлажден.</t>
  </si>
  <si>
    <t>творог</t>
  </si>
  <si>
    <t>повидло</t>
  </si>
  <si>
    <t>сухари</t>
  </si>
  <si>
    <t>2 НЕДЕЛЯ</t>
  </si>
  <si>
    <t>на 1 день, на 1  человека</t>
  </si>
  <si>
    <t>мясо тушеное</t>
  </si>
  <si>
    <t>помидоры свеж</t>
  </si>
  <si>
    <t>тефтели мясные</t>
  </si>
  <si>
    <t>свекла отварная</t>
  </si>
  <si>
    <t>запеканка карт с мясом</t>
  </si>
  <si>
    <t>сосиски отварные</t>
  </si>
  <si>
    <t>платное питание</t>
  </si>
  <si>
    <t>за 12 дней на 1ребенка</t>
  </si>
  <si>
    <t>цена</t>
  </si>
  <si>
    <t>итого  за 12 дней</t>
  </si>
  <si>
    <t>стоим. на 1 чел</t>
  </si>
  <si>
    <t>день 1</t>
  </si>
  <si>
    <t>день 2</t>
  </si>
  <si>
    <t>день 3</t>
  </si>
  <si>
    <t>день 4</t>
  </si>
  <si>
    <t>день 5</t>
  </si>
  <si>
    <t>день 6</t>
  </si>
  <si>
    <t>день 7</t>
  </si>
  <si>
    <t xml:space="preserve"> день 8</t>
  </si>
  <si>
    <t>день 9</t>
  </si>
  <si>
    <t>день 10</t>
  </si>
  <si>
    <t>день 11</t>
  </si>
  <si>
    <t>день 12</t>
  </si>
  <si>
    <t>среднее</t>
  </si>
  <si>
    <t>сосиски</t>
  </si>
  <si>
    <t>масло растительное 1 л.</t>
  </si>
  <si>
    <t>молоко свежее  1 л.</t>
  </si>
  <si>
    <t>сметана 1 кг.</t>
  </si>
  <si>
    <t>крупа пшенична</t>
  </si>
  <si>
    <t>огурцы соленые   3 л.</t>
  </si>
  <si>
    <t>зеленый горошек</t>
  </si>
  <si>
    <t>помидор свеж</t>
  </si>
  <si>
    <t>хлеб бух.500</t>
  </si>
  <si>
    <t>хлеб ржан    500</t>
  </si>
  <si>
    <t>какао                    250 г.</t>
  </si>
  <si>
    <t>чай                        100 г.</t>
  </si>
  <si>
    <t>конф</t>
  </si>
  <si>
    <t>печенье</t>
  </si>
  <si>
    <t>вафли</t>
  </si>
  <si>
    <t>лимон</t>
  </si>
  <si>
    <t>сухари панировочные</t>
  </si>
  <si>
    <t>стоимость одного дня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</si>
</sst>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5">
    <font>
      <sz val="11"/>
      <color theme="1"/>
      <name val="Calibri"/>
    </font>
    <font>
      <sz val="11"/>
      <color theme="1"/>
      <name val="Times New Roman"/>
    </font>
    <font>
      <b/>
      <sz val="11"/>
      <color theme="1"/>
      <name val="Times New Roman"/>
    </font>
    <font>
      <sz val="10"/>
      <color rgb="FF000000"/>
      <name val="Comic Sans MS"/>
    </font>
    <font>
      <b/>
      <sz val="12"/>
      <color rgb="FF000000"/>
      <name val="Arial"/>
    </font>
    <font>
      <b/>
      <sz val="10"/>
      <color rgb="FF000000"/>
      <name val="Comic Sans MS"/>
    </font>
    <font>
      <sz val="9"/>
      <color rgb="FF000000"/>
      <name val="Comic Sans MS"/>
    </font>
    <font>
      <sz val="11"/>
      <color rgb="FF000000"/>
      <name val="Arial"/>
    </font>
    <font>
      <b/>
      <sz val="11"/>
      <color rgb="FF000000"/>
      <name val="Arial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FF0000"/>
      <name val="Times New Roman"/>
    </font>
    <font>
      <b/>
      <sz val="10"/>
      <color rgb="FF000000"/>
      <name val="Arial Cyr"/>
    </font>
    <font>
      <b/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</patternFill>
    </fill>
    <fill>
      <patternFill patternType="solid">
        <fgColor theme="3" tint="0.79995117038483843"/>
        <bgColor indexed="65"/>
      </patternFill>
    </fill>
    <fill>
      <patternFill patternType="solid">
        <fgColor rgb="FFFFFF0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left" wrapText="1"/>
    </xf>
    <xf numFmtId="0" fontId="4" fillId="0" borderId="9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left" wrapText="1"/>
    </xf>
    <xf numFmtId="1" fontId="7" fillId="0" borderId="9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1" fontId="8" fillId="0" borderId="12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wrapText="1"/>
    </xf>
    <xf numFmtId="0" fontId="8" fillId="0" borderId="12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/>
    <xf numFmtId="0" fontId="11" fillId="0" borderId="9" xfId="0" applyNumberFormat="1" applyFont="1" applyBorder="1"/>
    <xf numFmtId="0" fontId="11" fillId="0" borderId="16" xfId="0" applyNumberFormat="1" applyFont="1" applyBorder="1" applyAlignment="1">
      <alignment horizontal="center"/>
    </xf>
    <xf numFmtId="0" fontId="11" fillId="0" borderId="9" xfId="0" applyNumberFormat="1" applyFont="1" applyBorder="1" applyAlignment="1">
      <alignment vertical="center"/>
    </xf>
    <xf numFmtId="0" fontId="11" fillId="0" borderId="9" xfId="0" applyNumberFormat="1" applyFont="1" applyBorder="1" applyAlignment="1">
      <alignment vertical="center" wrapText="1"/>
    </xf>
    <xf numFmtId="0" fontId="11" fillId="0" borderId="9" xfId="0" applyNumberFormat="1" applyFont="1" applyBorder="1" applyAlignment="1">
      <alignment wrapText="1"/>
    </xf>
    <xf numFmtId="0" fontId="1" fillId="0" borderId="9" xfId="0" applyNumberFormat="1" applyFont="1" applyBorder="1" applyAlignment="1">
      <alignment vertical="top"/>
    </xf>
    <xf numFmtId="0" fontId="1" fillId="0" borderId="9" xfId="0" applyNumberFormat="1" applyFont="1" applyBorder="1"/>
    <xf numFmtId="0" fontId="0" fillId="0" borderId="9" xfId="0" applyNumberFormat="1" applyFont="1" applyBorder="1"/>
    <xf numFmtId="0" fontId="12" fillId="0" borderId="1" xfId="0" applyNumberFormat="1" applyFont="1" applyBorder="1"/>
    <xf numFmtId="0" fontId="13" fillId="0" borderId="1" xfId="0" applyNumberFormat="1" applyFont="1" applyBorder="1"/>
    <xf numFmtId="0" fontId="0" fillId="0" borderId="9" xfId="0" applyNumberFormat="1" applyFont="1" applyBorder="1" applyAlignment="1">
      <alignment horizontal="center"/>
    </xf>
    <xf numFmtId="0" fontId="0" fillId="0" borderId="17" xfId="0" applyNumberFormat="1" applyFont="1" applyBorder="1" applyAlignment="1">
      <alignment horizontal="center" wrapText="1"/>
    </xf>
    <xf numFmtId="0" fontId="0" fillId="3" borderId="9" xfId="0" applyNumberFormat="1" applyFont="1" applyFill="1" applyBorder="1"/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wrapText="1"/>
    </xf>
    <xf numFmtId="0" fontId="0" fillId="0" borderId="19" xfId="0" applyNumberFormat="1" applyFont="1" applyBorder="1" applyAlignment="1">
      <alignment horizontal="center" wrapText="1"/>
    </xf>
    <xf numFmtId="0" fontId="0" fillId="0" borderId="9" xfId="0" applyNumberFormat="1" applyFont="1" applyBorder="1" applyAlignment="1">
      <alignment wrapText="1"/>
    </xf>
    <xf numFmtId="2" fontId="0" fillId="0" borderId="9" xfId="0" applyNumberFormat="1" applyFont="1" applyBorder="1"/>
    <xf numFmtId="0" fontId="0" fillId="0" borderId="20" xfId="0" applyNumberFormat="1" applyFont="1" applyBorder="1"/>
    <xf numFmtId="0" fontId="0" fillId="0" borderId="1" xfId="0" applyNumberFormat="1" applyFont="1" applyBorder="1"/>
    <xf numFmtId="0" fontId="0" fillId="5" borderId="9" xfId="0" applyNumberFormat="1" applyFont="1" applyFill="1" applyBorder="1"/>
    <xf numFmtId="0" fontId="0" fillId="6" borderId="9" xfId="0" applyNumberFormat="1" applyFont="1" applyFill="1" applyBorder="1"/>
    <xf numFmtId="0" fontId="0" fillId="6" borderId="9" xfId="0" applyNumberFormat="1" applyFont="1" applyFill="1" applyBorder="1" applyAlignment="1">
      <alignment wrapText="1"/>
    </xf>
    <xf numFmtId="0" fontId="14" fillId="0" borderId="1" xfId="0" applyNumberFormat="1" applyFont="1" applyBorder="1" applyAlignment="1">
      <alignment horizontal="right"/>
    </xf>
    <xf numFmtId="165" fontId="0" fillId="7" borderId="1" xfId="0" applyNumberFormat="1" applyFont="1" applyFill="1" applyBorder="1"/>
    <xf numFmtId="165" fontId="0" fillId="0" borderId="1" xfId="0" applyNumberFormat="1" applyFont="1" applyBorder="1"/>
    <xf numFmtId="0" fontId="14" fillId="0" borderId="1" xfId="0" applyNumberFormat="1" applyFont="1" applyBorder="1"/>
    <xf numFmtId="2" fontId="0" fillId="0" borderId="1" xfId="0" applyNumberFormat="1" applyFont="1" applyBorder="1"/>
    <xf numFmtId="2" fontId="0" fillId="7" borderId="1" xfId="0" applyNumberFormat="1" applyFont="1" applyFill="1" applyBorder="1"/>
    <xf numFmtId="0" fontId="10" fillId="0" borderId="1" xfId="0" applyNumberFormat="1" applyFont="1" applyBorder="1" applyAlignment="1">
      <alignment horizontal="left" vertical="top"/>
    </xf>
    <xf numFmtId="0" fontId="10" fillId="0" borderId="13" xfId="0" applyNumberFormat="1" applyFont="1" applyBorder="1" applyAlignment="1">
      <alignment horizontal="left" vertical="top"/>
    </xf>
    <xf numFmtId="0" fontId="10" fillId="0" borderId="14" xfId="0" applyNumberFormat="1" applyFont="1" applyBorder="1" applyAlignment="1">
      <alignment horizontal="left" vertical="top"/>
    </xf>
    <xf numFmtId="0" fontId="7" fillId="0" borderId="9" xfId="0" applyNumberFormat="1" applyFont="1" applyBorder="1" applyAlignment="1">
      <alignment horizontal="left" vertical="center" wrapText="1"/>
    </xf>
    <xf numFmtId="0" fontId="7" fillId="0" borderId="10" xfId="0" applyNumberFormat="1" applyFont="1" applyBorder="1" applyAlignment="1">
      <alignment horizontal="left" vertical="center" wrapText="1"/>
    </xf>
    <xf numFmtId="0" fontId="7" fillId="0" borderId="11" xfId="0" applyNumberFormat="1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horizontal="right" vertical="center" wrapText="1"/>
    </xf>
    <xf numFmtId="0" fontId="4" fillId="0" borderId="10" xfId="0" applyNumberFormat="1" applyFont="1" applyBorder="1" applyAlignment="1">
      <alignment horizontal="right" vertical="center" wrapText="1"/>
    </xf>
    <xf numFmtId="0" fontId="4" fillId="0" borderId="11" xfId="0" applyNumberFormat="1" applyFont="1" applyBorder="1" applyAlignment="1">
      <alignment horizontal="right" vertical="center" wrapText="1"/>
    </xf>
    <xf numFmtId="0" fontId="4" fillId="0" borderId="9" xfId="0" applyNumberFormat="1" applyFont="1" applyBorder="1" applyAlignment="1">
      <alignment horizontal="left" vertical="center" wrapText="1"/>
    </xf>
    <xf numFmtId="0" fontId="4" fillId="0" borderId="10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/>
    </xf>
    <xf numFmtId="0" fontId="11" fillId="0" borderId="10" xfId="0" applyNumberFormat="1" applyFont="1" applyBorder="1" applyAlignment="1">
      <alignment horizontal="center"/>
    </xf>
    <xf numFmtId="0" fontId="11" fillId="0" borderId="15" xfId="0" applyNumberFormat="1" applyFont="1" applyBorder="1" applyAlignment="1">
      <alignment horizontal="center"/>
    </xf>
    <xf numFmtId="0" fontId="11" fillId="0" borderId="9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9" xfId="0" applyNumberFormat="1" applyFont="1" applyBorder="1" applyAlignment="1">
      <alignment horizontal="center" wrapText="1"/>
    </xf>
    <xf numFmtId="0" fontId="0" fillId="0" borderId="18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17</xdr:col>
      <xdr:colOff>254000</xdr:colOff>
      <xdr:row>1</xdr:row>
      <xdr:rowOff>15874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9750" y="0"/>
          <a:ext cx="11144250" cy="52228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7"/>
  <sheetViews>
    <sheetView tabSelected="1" zoomScale="60" zoomScaleNormal="60" workbookViewId="0">
      <selection activeCell="B1" sqref="B1"/>
    </sheetView>
  </sheetViews>
  <sheetFormatPr defaultColWidth="8" defaultRowHeight="15"/>
  <cols>
    <col min="9" max="10" width="11.140625" bestFit="1" customWidth="1"/>
    <col min="11" max="11" width="15.5703125" bestFit="1" customWidth="1"/>
    <col min="12" max="12" width="19.140625" bestFit="1" customWidth="1"/>
    <col min="14" max="15" width="11.28515625" bestFit="1" customWidth="1"/>
    <col min="17" max="17" width="11.140625" customWidth="1"/>
    <col min="18" max="18" width="12.28515625" bestFit="1" customWidth="1"/>
    <col min="19" max="19" width="10.5703125" customWidth="1"/>
  </cols>
  <sheetData>
    <row r="1" spans="2:20" ht="409.6" customHeight="1"/>
    <row r="2" spans="2:20">
      <c r="B2" s="1"/>
      <c r="C2" s="2"/>
      <c r="D2" s="80" t="s">
        <v>0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2"/>
      <c r="Q2" s="4"/>
      <c r="R2" s="4"/>
      <c r="S2" s="4"/>
      <c r="T2" s="4"/>
    </row>
    <row r="3" spans="2:20">
      <c r="B3" s="1"/>
      <c r="C3" s="2"/>
      <c r="D3" s="83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5"/>
      <c r="Q3" s="4"/>
      <c r="R3" s="4"/>
      <c r="S3" s="4"/>
      <c r="T3" s="4"/>
    </row>
    <row r="4" spans="2:20">
      <c r="B4" s="1"/>
      <c r="C4" s="2"/>
      <c r="D4" s="86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8"/>
      <c r="Q4" s="4"/>
      <c r="R4" s="4"/>
      <c r="S4" s="4"/>
      <c r="T4" s="4"/>
    </row>
    <row r="5" spans="2:20">
      <c r="B5" s="1"/>
      <c r="C5" s="2"/>
      <c r="D5" s="3"/>
      <c r="E5" s="3"/>
      <c r="F5" s="3"/>
      <c r="G5" s="3"/>
      <c r="H5" s="3"/>
      <c r="I5" s="3"/>
      <c r="J5" s="3"/>
      <c r="K5" s="5"/>
      <c r="L5" s="6"/>
      <c r="M5" s="5"/>
      <c r="N5" s="5"/>
      <c r="O5" s="5"/>
      <c r="P5" s="5"/>
      <c r="Q5" s="4"/>
      <c r="R5" s="4"/>
      <c r="S5" s="4"/>
      <c r="T5" s="4"/>
    </row>
    <row r="6" spans="2:20" ht="60" customHeight="1">
      <c r="B6" s="7" t="s">
        <v>1</v>
      </c>
      <c r="C6" s="77" t="s">
        <v>2</v>
      </c>
      <c r="D6" s="78"/>
      <c r="E6" s="78"/>
      <c r="F6" s="78"/>
      <c r="G6" s="79"/>
      <c r="H6" s="8" t="s">
        <v>3</v>
      </c>
      <c r="I6" s="9" t="s">
        <v>4</v>
      </c>
      <c r="J6" s="9" t="s">
        <v>5</v>
      </c>
      <c r="K6" s="10" t="s">
        <v>6</v>
      </c>
      <c r="L6" s="9" t="s">
        <v>7</v>
      </c>
      <c r="M6" s="9" t="s">
        <v>8</v>
      </c>
      <c r="N6" s="9" t="s">
        <v>9</v>
      </c>
      <c r="O6" s="9" t="s">
        <v>10</v>
      </c>
      <c r="P6" s="9" t="s">
        <v>11</v>
      </c>
      <c r="Q6" s="9" t="s">
        <v>12</v>
      </c>
      <c r="R6" s="9" t="s">
        <v>13</v>
      </c>
      <c r="S6" s="9" t="s">
        <v>14</v>
      </c>
      <c r="T6" s="9" t="s">
        <v>15</v>
      </c>
    </row>
    <row r="7" spans="2:20" ht="16.5" customHeight="1">
      <c r="B7" s="11"/>
      <c r="C7" s="74" t="s">
        <v>16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6"/>
    </row>
    <row r="8" spans="2:20" ht="16.5" customHeight="1">
      <c r="B8" s="11"/>
      <c r="C8" s="74" t="s">
        <v>17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6"/>
    </row>
    <row r="9" spans="2:20" ht="28.5" customHeight="1">
      <c r="B9" s="12" t="s">
        <v>18</v>
      </c>
      <c r="C9" s="68" t="s">
        <v>19</v>
      </c>
      <c r="D9" s="69"/>
      <c r="E9" s="69"/>
      <c r="F9" s="69"/>
      <c r="G9" s="70"/>
      <c r="H9" s="13">
        <v>60</v>
      </c>
      <c r="I9" s="14">
        <v>0.66</v>
      </c>
      <c r="J9" s="14">
        <v>0.12</v>
      </c>
      <c r="K9" s="15">
        <v>2.2799999999999998</v>
      </c>
      <c r="L9" s="16">
        <v>14</v>
      </c>
      <c r="M9" s="14">
        <v>3.5999999999999997E-2</v>
      </c>
      <c r="N9" s="14">
        <v>15</v>
      </c>
      <c r="O9" s="17">
        <v>0</v>
      </c>
      <c r="P9" s="15">
        <v>0.42</v>
      </c>
      <c r="Q9" s="14">
        <v>8.4</v>
      </c>
      <c r="R9" s="14">
        <v>15.6</v>
      </c>
      <c r="S9" s="14">
        <v>12</v>
      </c>
      <c r="T9" s="14">
        <v>0.54</v>
      </c>
    </row>
    <row r="10" spans="2:20" ht="23.25" customHeight="1">
      <c r="B10" s="12">
        <v>282</v>
      </c>
      <c r="C10" s="68" t="s">
        <v>20</v>
      </c>
      <c r="D10" s="69"/>
      <c r="E10" s="69"/>
      <c r="F10" s="69"/>
      <c r="G10" s="70"/>
      <c r="H10" s="13">
        <v>80</v>
      </c>
      <c r="I10" s="14">
        <v>8.1999999999999993</v>
      </c>
      <c r="J10" s="15">
        <v>9.9</v>
      </c>
      <c r="K10" s="15">
        <v>10.210000000000001</v>
      </c>
      <c r="L10" s="18">
        <v>151</v>
      </c>
      <c r="M10" s="14">
        <v>0.05</v>
      </c>
      <c r="N10" s="15">
        <v>0.05</v>
      </c>
      <c r="O10" s="15">
        <v>2.08</v>
      </c>
      <c r="P10" s="15">
        <v>2.5099999999999998</v>
      </c>
      <c r="Q10" s="14">
        <v>27.8</v>
      </c>
      <c r="R10" s="14">
        <v>112.1</v>
      </c>
      <c r="S10" s="14">
        <v>22.1</v>
      </c>
      <c r="T10" s="14">
        <v>1.1499999999999999</v>
      </c>
    </row>
    <row r="11" spans="2:20" ht="22.5" customHeight="1">
      <c r="B11" s="12">
        <v>186</v>
      </c>
      <c r="C11" s="68" t="s">
        <v>21</v>
      </c>
      <c r="D11" s="69"/>
      <c r="E11" s="69"/>
      <c r="F11" s="69"/>
      <c r="G11" s="70"/>
      <c r="H11" s="19" t="s">
        <v>22</v>
      </c>
      <c r="I11" s="14">
        <v>3.6</v>
      </c>
      <c r="J11" s="15">
        <v>7</v>
      </c>
      <c r="K11" s="15">
        <v>29</v>
      </c>
      <c r="L11" s="18">
        <v>193</v>
      </c>
      <c r="M11" s="14">
        <v>0.29199999999999998</v>
      </c>
      <c r="N11" s="17">
        <v>0</v>
      </c>
      <c r="O11" s="15">
        <v>41</v>
      </c>
      <c r="P11" s="15">
        <v>0.51800000000000002</v>
      </c>
      <c r="Q11" s="14">
        <v>27.352</v>
      </c>
      <c r="R11" s="14">
        <v>180.553</v>
      </c>
      <c r="S11" s="14">
        <v>104.55</v>
      </c>
      <c r="T11" s="14">
        <v>3.5009999999999999</v>
      </c>
    </row>
    <row r="12" spans="2:20" ht="15.75" customHeight="1">
      <c r="B12" s="12">
        <v>397</v>
      </c>
      <c r="C12" s="68" t="s">
        <v>23</v>
      </c>
      <c r="D12" s="69"/>
      <c r="E12" s="69"/>
      <c r="F12" s="69"/>
      <c r="G12" s="70"/>
      <c r="H12" s="13">
        <v>200</v>
      </c>
      <c r="I12" s="14">
        <v>4.2</v>
      </c>
      <c r="J12" s="14">
        <v>3.6</v>
      </c>
      <c r="K12" s="15">
        <v>17.28</v>
      </c>
      <c r="L12" s="16">
        <v>118.6</v>
      </c>
      <c r="M12" s="14">
        <v>0.05</v>
      </c>
      <c r="N12" s="14">
        <v>1.6</v>
      </c>
      <c r="O12" s="17">
        <v>0.03</v>
      </c>
      <c r="P12" s="15">
        <v>0</v>
      </c>
      <c r="Q12" s="14">
        <v>152.9</v>
      </c>
      <c r="R12" s="14">
        <v>128</v>
      </c>
      <c r="S12" s="14">
        <v>22.3</v>
      </c>
      <c r="T12" s="14">
        <v>0.55000000000000004</v>
      </c>
    </row>
    <row r="13" spans="2:20" ht="15.75" customHeight="1">
      <c r="B13" s="12"/>
      <c r="C13" s="68" t="s">
        <v>24</v>
      </c>
      <c r="D13" s="69"/>
      <c r="E13" s="69"/>
      <c r="F13" s="69"/>
      <c r="G13" s="70"/>
      <c r="H13" s="13">
        <v>20</v>
      </c>
      <c r="I13" s="20">
        <v>1.3</v>
      </c>
      <c r="J13" s="20">
        <v>0.2</v>
      </c>
      <c r="K13" s="17">
        <v>7</v>
      </c>
      <c r="L13" s="21">
        <v>35</v>
      </c>
      <c r="M13" s="20">
        <v>0.02</v>
      </c>
      <c r="N13" s="20">
        <v>0</v>
      </c>
      <c r="O13" s="17">
        <v>0</v>
      </c>
      <c r="P13" s="17">
        <v>0.2</v>
      </c>
      <c r="Q13" s="20">
        <v>4.7</v>
      </c>
      <c r="R13" s="20">
        <v>21.1</v>
      </c>
      <c r="S13" s="20">
        <v>6.3</v>
      </c>
      <c r="T13" s="20">
        <v>0.52</v>
      </c>
    </row>
    <row r="14" spans="2:20" ht="15.75" customHeight="1">
      <c r="B14" s="12"/>
      <c r="C14" s="68" t="s">
        <v>25</v>
      </c>
      <c r="D14" s="69"/>
      <c r="E14" s="69"/>
      <c r="F14" s="69"/>
      <c r="G14" s="70"/>
      <c r="H14" s="13">
        <v>30</v>
      </c>
      <c r="I14" s="14">
        <v>2.2799999999999998</v>
      </c>
      <c r="J14" s="14">
        <v>0.24</v>
      </c>
      <c r="K14" s="15">
        <v>14.76</v>
      </c>
      <c r="L14" s="16">
        <v>71</v>
      </c>
      <c r="M14" s="14">
        <v>3.3000000000000002E-2</v>
      </c>
      <c r="N14" s="20">
        <v>0</v>
      </c>
      <c r="O14" s="17" t="s">
        <v>26</v>
      </c>
      <c r="P14" s="15">
        <v>0.33</v>
      </c>
      <c r="Q14" s="14">
        <v>6</v>
      </c>
      <c r="R14" s="14">
        <v>19.5</v>
      </c>
      <c r="S14" s="14">
        <v>4.2</v>
      </c>
      <c r="T14" s="14">
        <v>0.33</v>
      </c>
    </row>
    <row r="15" spans="2:20" ht="15.75" customHeight="1">
      <c r="B15" s="7"/>
      <c r="C15" s="71" t="s">
        <v>27</v>
      </c>
      <c r="D15" s="72"/>
      <c r="E15" s="72"/>
      <c r="F15" s="72"/>
      <c r="G15" s="73"/>
      <c r="H15" s="8"/>
      <c r="I15" s="22">
        <f t="shared" ref="I15:T15" si="0">SUM(I18:I23)</f>
        <v>75.042000000000002</v>
      </c>
      <c r="J15" s="22">
        <f t="shared" si="0"/>
        <v>50.888999999999996</v>
      </c>
      <c r="K15" s="22">
        <f t="shared" si="0"/>
        <v>218.77000000000004</v>
      </c>
      <c r="L15" s="22">
        <f t="shared" si="0"/>
        <v>1636.95</v>
      </c>
      <c r="M15" s="22">
        <f t="shared" si="0"/>
        <v>0.90999999999999992</v>
      </c>
      <c r="N15" s="22">
        <f t="shared" si="0"/>
        <v>42.12</v>
      </c>
      <c r="O15" s="22">
        <f t="shared" si="0"/>
        <v>21.150000000000002</v>
      </c>
      <c r="P15" s="22">
        <f t="shared" si="0"/>
        <v>2.6429999999999998</v>
      </c>
      <c r="Q15" s="22">
        <f t="shared" si="0"/>
        <v>501.11199999999997</v>
      </c>
      <c r="R15" s="22">
        <f t="shared" si="0"/>
        <v>1003.42</v>
      </c>
      <c r="S15" s="22">
        <f t="shared" si="0"/>
        <v>235.70799999999997</v>
      </c>
      <c r="T15" s="22">
        <f t="shared" si="0"/>
        <v>9.8149999999999995</v>
      </c>
    </row>
    <row r="16" spans="2:20" ht="16.5" customHeight="1">
      <c r="B16" s="11"/>
      <c r="C16" s="74" t="s">
        <v>28</v>
      </c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6"/>
    </row>
    <row r="17" spans="2:20" ht="28.5" customHeight="1">
      <c r="B17" s="12" t="s">
        <v>29</v>
      </c>
      <c r="C17" s="68" t="s">
        <v>30</v>
      </c>
      <c r="D17" s="69"/>
      <c r="E17" s="69"/>
      <c r="F17" s="69"/>
      <c r="G17" s="70"/>
      <c r="H17" s="13">
        <v>110</v>
      </c>
      <c r="I17" s="14">
        <v>0.33</v>
      </c>
      <c r="J17" s="14">
        <v>0.44</v>
      </c>
      <c r="K17" s="15">
        <v>9.4600000000000009</v>
      </c>
      <c r="L17" s="16">
        <v>44</v>
      </c>
      <c r="M17" s="14">
        <v>3.3000000000000002E-2</v>
      </c>
      <c r="N17" s="14">
        <v>11</v>
      </c>
      <c r="O17" s="17" t="s">
        <v>26</v>
      </c>
      <c r="P17" s="15">
        <v>0.22</v>
      </c>
      <c r="Q17" s="14">
        <v>17.600000000000001</v>
      </c>
      <c r="R17" s="14">
        <v>12.1</v>
      </c>
      <c r="S17" s="14">
        <v>9.9</v>
      </c>
      <c r="T17" s="14">
        <v>2.42</v>
      </c>
    </row>
    <row r="18" spans="2:20" ht="28.5" customHeight="1">
      <c r="B18" s="12" t="s">
        <v>18</v>
      </c>
      <c r="C18" s="68" t="s">
        <v>31</v>
      </c>
      <c r="D18" s="69"/>
      <c r="E18" s="69"/>
      <c r="F18" s="69"/>
      <c r="G18" s="70"/>
      <c r="H18" s="13">
        <v>60</v>
      </c>
      <c r="I18" s="14">
        <v>0.42</v>
      </c>
      <c r="J18" s="14">
        <v>0.06</v>
      </c>
      <c r="K18" s="15">
        <v>1.1399999999999999</v>
      </c>
      <c r="L18" s="16">
        <v>7</v>
      </c>
      <c r="M18" s="14">
        <v>1.7999999999999999E-2</v>
      </c>
      <c r="N18" s="14">
        <v>4.2</v>
      </c>
      <c r="O18" s="17">
        <v>0</v>
      </c>
      <c r="P18" s="15">
        <v>0.06</v>
      </c>
      <c r="Q18" s="14">
        <v>10.199999999999999</v>
      </c>
      <c r="R18" s="14">
        <v>18</v>
      </c>
      <c r="S18" s="14">
        <v>8.4</v>
      </c>
      <c r="T18" s="14">
        <v>0.3</v>
      </c>
    </row>
    <row r="19" spans="2:20" ht="15.75" customHeight="1">
      <c r="B19" s="12">
        <v>304</v>
      </c>
      <c r="C19" s="68" t="s">
        <v>32</v>
      </c>
      <c r="D19" s="69"/>
      <c r="E19" s="69"/>
      <c r="F19" s="69"/>
      <c r="G19" s="70"/>
      <c r="H19" s="19">
        <v>210</v>
      </c>
      <c r="I19" s="14">
        <v>21.47</v>
      </c>
      <c r="J19" s="14">
        <v>19.690000000000001</v>
      </c>
      <c r="K19" s="15">
        <v>35.69</v>
      </c>
      <c r="L19" s="16">
        <v>406</v>
      </c>
      <c r="M19" s="14">
        <v>0.26</v>
      </c>
      <c r="N19" s="14">
        <v>1.01</v>
      </c>
      <c r="O19" s="15">
        <v>0.06</v>
      </c>
      <c r="P19" s="15">
        <v>0</v>
      </c>
      <c r="Q19" s="14">
        <v>40.299999999999997</v>
      </c>
      <c r="R19" s="14">
        <v>209.5</v>
      </c>
      <c r="S19" s="14">
        <v>46.8</v>
      </c>
      <c r="T19" s="14">
        <v>2.0299999999999998</v>
      </c>
    </row>
    <row r="20" spans="2:20" ht="15.75" customHeight="1">
      <c r="B20" s="12">
        <v>395</v>
      </c>
      <c r="C20" s="68" t="s">
        <v>33</v>
      </c>
      <c r="D20" s="69"/>
      <c r="E20" s="69"/>
      <c r="F20" s="69"/>
      <c r="G20" s="70"/>
      <c r="H20" s="13">
        <v>200</v>
      </c>
      <c r="I20" s="14">
        <v>3.12</v>
      </c>
      <c r="J20" s="14">
        <v>2.6</v>
      </c>
      <c r="K20" s="15">
        <v>14.17</v>
      </c>
      <c r="L20" s="16">
        <v>93.3</v>
      </c>
      <c r="M20" s="23">
        <v>0.04</v>
      </c>
      <c r="N20" s="14">
        <v>1.3</v>
      </c>
      <c r="O20" s="17">
        <v>0.01</v>
      </c>
      <c r="P20" s="17">
        <v>0</v>
      </c>
      <c r="Q20" s="14">
        <v>125.7</v>
      </c>
      <c r="R20" s="14">
        <v>90</v>
      </c>
      <c r="S20" s="14">
        <v>14</v>
      </c>
      <c r="T20" s="14">
        <v>0.13</v>
      </c>
    </row>
    <row r="21" spans="2:20" ht="15.75" customHeight="1">
      <c r="B21" s="12"/>
      <c r="C21" s="68" t="s">
        <v>24</v>
      </c>
      <c r="D21" s="69"/>
      <c r="E21" s="69"/>
      <c r="F21" s="69"/>
      <c r="G21" s="70"/>
      <c r="H21" s="13">
        <v>20</v>
      </c>
      <c r="I21" s="20">
        <v>1.3</v>
      </c>
      <c r="J21" s="20">
        <v>0.2</v>
      </c>
      <c r="K21" s="17">
        <v>7</v>
      </c>
      <c r="L21" s="21">
        <v>35</v>
      </c>
      <c r="M21" s="20">
        <v>0.02</v>
      </c>
      <c r="N21" s="20">
        <v>0</v>
      </c>
      <c r="O21" s="17">
        <v>0</v>
      </c>
      <c r="P21" s="17">
        <v>0.2</v>
      </c>
      <c r="Q21" s="20">
        <v>4.7</v>
      </c>
      <c r="R21" s="20">
        <v>21.1</v>
      </c>
      <c r="S21" s="20">
        <v>6.3</v>
      </c>
      <c r="T21" s="20">
        <v>0.52</v>
      </c>
    </row>
    <row r="22" spans="2:20" ht="15.75" customHeight="1">
      <c r="B22" s="12"/>
      <c r="C22" s="68" t="s">
        <v>25</v>
      </c>
      <c r="D22" s="69"/>
      <c r="E22" s="69"/>
      <c r="F22" s="69"/>
      <c r="G22" s="70"/>
      <c r="H22" s="13">
        <v>30</v>
      </c>
      <c r="I22" s="14">
        <v>2.2799999999999998</v>
      </c>
      <c r="J22" s="14">
        <v>0.24</v>
      </c>
      <c r="K22" s="15">
        <v>14.76</v>
      </c>
      <c r="L22" s="16">
        <v>71</v>
      </c>
      <c r="M22" s="14">
        <v>3.3000000000000002E-2</v>
      </c>
      <c r="N22" s="20" t="s">
        <v>26</v>
      </c>
      <c r="O22" s="17" t="s">
        <v>26</v>
      </c>
      <c r="P22" s="15">
        <v>0.33</v>
      </c>
      <c r="Q22" s="14">
        <v>6</v>
      </c>
      <c r="R22" s="14">
        <v>19.5</v>
      </c>
      <c r="S22" s="14">
        <v>4.2</v>
      </c>
      <c r="T22" s="14">
        <v>0.33</v>
      </c>
    </row>
    <row r="23" spans="2:20" ht="15.75" customHeight="1">
      <c r="B23" s="7"/>
      <c r="C23" s="71" t="s">
        <v>27</v>
      </c>
      <c r="D23" s="72"/>
      <c r="E23" s="72"/>
      <c r="F23" s="72"/>
      <c r="G23" s="73"/>
      <c r="H23" s="8"/>
      <c r="I23" s="24">
        <f t="shared" ref="I23:T23" si="1">SUM(I26:I31)</f>
        <v>46.451999999999998</v>
      </c>
      <c r="J23" s="24">
        <f t="shared" si="1"/>
        <v>28.098999999999997</v>
      </c>
      <c r="K23" s="24">
        <f t="shared" si="1"/>
        <v>146.01000000000002</v>
      </c>
      <c r="L23" s="24">
        <f t="shared" si="1"/>
        <v>1024.6500000000001</v>
      </c>
      <c r="M23" s="24">
        <f t="shared" si="1"/>
        <v>0.53899999999999992</v>
      </c>
      <c r="N23" s="24">
        <f t="shared" si="1"/>
        <v>35.61</v>
      </c>
      <c r="O23" s="24">
        <f t="shared" si="1"/>
        <v>21.080000000000002</v>
      </c>
      <c r="P23" s="24">
        <f t="shared" si="1"/>
        <v>2.0529999999999999</v>
      </c>
      <c r="Q23" s="24">
        <f t="shared" si="1"/>
        <v>314.21199999999999</v>
      </c>
      <c r="R23" s="24">
        <f t="shared" si="1"/>
        <v>645.31999999999994</v>
      </c>
      <c r="S23" s="24">
        <f t="shared" si="1"/>
        <v>156.00799999999998</v>
      </c>
      <c r="T23" s="24">
        <f t="shared" si="1"/>
        <v>6.5049999999999999</v>
      </c>
    </row>
    <row r="24" spans="2:20" ht="16.5" customHeight="1">
      <c r="B24" s="11"/>
      <c r="C24" s="74" t="s">
        <v>34</v>
      </c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6"/>
    </row>
    <row r="25" spans="2:20" ht="15.75" customHeight="1">
      <c r="B25" s="12">
        <v>20</v>
      </c>
      <c r="C25" s="68" t="s">
        <v>35</v>
      </c>
      <c r="D25" s="69"/>
      <c r="E25" s="69"/>
      <c r="F25" s="69"/>
      <c r="G25" s="70"/>
      <c r="H25" s="13">
        <v>100</v>
      </c>
      <c r="I25" s="14">
        <v>1.4</v>
      </c>
      <c r="J25" s="14">
        <v>5</v>
      </c>
      <c r="K25" s="15">
        <v>9</v>
      </c>
      <c r="L25" s="16">
        <v>87.4</v>
      </c>
      <c r="M25" s="14">
        <v>0.02</v>
      </c>
      <c r="N25" s="14">
        <v>32.4</v>
      </c>
      <c r="O25" s="17" t="s">
        <v>26</v>
      </c>
      <c r="P25" s="15">
        <v>0</v>
      </c>
      <c r="Q25" s="14">
        <v>37.299999999999997</v>
      </c>
      <c r="R25" s="14">
        <v>27.6</v>
      </c>
      <c r="S25" s="14">
        <v>15.1</v>
      </c>
      <c r="T25" s="14">
        <v>0.5</v>
      </c>
    </row>
    <row r="26" spans="2:20" ht="15.75" customHeight="1">
      <c r="B26" s="12">
        <v>277</v>
      </c>
      <c r="C26" s="68" t="s">
        <v>36</v>
      </c>
      <c r="D26" s="69"/>
      <c r="E26" s="69"/>
      <c r="F26" s="69"/>
      <c r="G26" s="70"/>
      <c r="H26" s="19" t="s">
        <v>37</v>
      </c>
      <c r="I26" s="14">
        <v>12.85</v>
      </c>
      <c r="J26" s="14">
        <v>10.34</v>
      </c>
      <c r="K26" s="15">
        <v>3.3</v>
      </c>
      <c r="L26" s="16">
        <v>157.5</v>
      </c>
      <c r="M26" s="14">
        <v>0.03</v>
      </c>
      <c r="N26" s="14">
        <v>4.68</v>
      </c>
      <c r="O26" s="17">
        <v>0.01</v>
      </c>
      <c r="P26" s="15">
        <v>0</v>
      </c>
      <c r="Q26" s="14">
        <v>24.3</v>
      </c>
      <c r="R26" s="14">
        <v>103.5</v>
      </c>
      <c r="S26" s="14">
        <v>22.6</v>
      </c>
      <c r="T26" s="14">
        <v>0.96</v>
      </c>
    </row>
    <row r="27" spans="2:20" ht="15.75" customHeight="1">
      <c r="B27" s="12">
        <v>317</v>
      </c>
      <c r="C27" s="68" t="s">
        <v>38</v>
      </c>
      <c r="D27" s="69"/>
      <c r="E27" s="69"/>
      <c r="F27" s="69"/>
      <c r="G27" s="70"/>
      <c r="H27" s="13">
        <v>150</v>
      </c>
      <c r="I27" s="14">
        <v>5.6520000000000001</v>
      </c>
      <c r="J27" s="15">
        <v>4.4690000000000003</v>
      </c>
      <c r="K27" s="15">
        <v>28</v>
      </c>
      <c r="L27" s="16">
        <v>175</v>
      </c>
      <c r="M27" s="14">
        <v>8.6999999999999994E-2</v>
      </c>
      <c r="N27" s="20" t="s">
        <v>26</v>
      </c>
      <c r="O27" s="15">
        <v>21</v>
      </c>
      <c r="P27" s="15">
        <v>0.81799999999999995</v>
      </c>
      <c r="Q27" s="14">
        <v>16.47</v>
      </c>
      <c r="R27" s="14">
        <v>47.07</v>
      </c>
      <c r="S27" s="14">
        <v>8.49</v>
      </c>
      <c r="T27" s="14">
        <v>0.87</v>
      </c>
    </row>
    <row r="28" spans="2:20" ht="15.75" customHeight="1">
      <c r="B28" s="12">
        <v>392</v>
      </c>
      <c r="C28" s="68" t="s">
        <v>39</v>
      </c>
      <c r="D28" s="69"/>
      <c r="E28" s="69"/>
      <c r="F28" s="69"/>
      <c r="G28" s="70"/>
      <c r="H28" s="19" t="s">
        <v>40</v>
      </c>
      <c r="I28" s="14">
        <v>0.2</v>
      </c>
      <c r="J28" s="14"/>
      <c r="K28" s="25">
        <v>13.7</v>
      </c>
      <c r="L28" s="16">
        <v>56</v>
      </c>
      <c r="M28" s="14">
        <v>8.0000000000000002E-3</v>
      </c>
      <c r="N28" s="14">
        <v>3.75</v>
      </c>
      <c r="O28" s="17" t="s">
        <v>26</v>
      </c>
      <c r="P28" s="15">
        <v>7.4999999999999997E-2</v>
      </c>
      <c r="Q28" s="14">
        <v>9.9700000000000006</v>
      </c>
      <c r="R28" s="14">
        <v>7.5</v>
      </c>
      <c r="S28" s="14">
        <v>6.5</v>
      </c>
      <c r="T28" s="14">
        <v>0.19700000000000001</v>
      </c>
    </row>
    <row r="29" spans="2:20" ht="15.75" customHeight="1">
      <c r="B29" s="12"/>
      <c r="C29" s="68" t="s">
        <v>24</v>
      </c>
      <c r="D29" s="69"/>
      <c r="E29" s="69"/>
      <c r="F29" s="69"/>
      <c r="G29" s="70"/>
      <c r="H29" s="13">
        <v>20</v>
      </c>
      <c r="I29" s="20">
        <v>1.3</v>
      </c>
      <c r="J29" s="20">
        <v>0.2</v>
      </c>
      <c r="K29" s="17">
        <v>7</v>
      </c>
      <c r="L29" s="21">
        <v>35</v>
      </c>
      <c r="M29" s="20">
        <v>0.02</v>
      </c>
      <c r="N29" s="20">
        <v>0</v>
      </c>
      <c r="O29" s="17">
        <v>0</v>
      </c>
      <c r="P29" s="17">
        <v>0.2</v>
      </c>
      <c r="Q29" s="20">
        <v>4.7</v>
      </c>
      <c r="R29" s="20">
        <v>21.1</v>
      </c>
      <c r="S29" s="20">
        <v>6.3</v>
      </c>
      <c r="T29" s="20">
        <v>0.52</v>
      </c>
    </row>
    <row r="30" spans="2:20" ht="15.75" customHeight="1">
      <c r="B30" s="12"/>
      <c r="C30" s="68" t="s">
        <v>25</v>
      </c>
      <c r="D30" s="69"/>
      <c r="E30" s="69"/>
      <c r="F30" s="69"/>
      <c r="G30" s="70"/>
      <c r="H30" s="13">
        <v>30</v>
      </c>
      <c r="I30" s="14">
        <v>2.2799999999999998</v>
      </c>
      <c r="J30" s="14">
        <v>0.24</v>
      </c>
      <c r="K30" s="15">
        <v>14.76</v>
      </c>
      <c r="L30" s="16">
        <v>71</v>
      </c>
      <c r="M30" s="14">
        <v>3.3000000000000002E-2</v>
      </c>
      <c r="N30" s="20" t="s">
        <v>26</v>
      </c>
      <c r="O30" s="17" t="s">
        <v>26</v>
      </c>
      <c r="P30" s="15">
        <v>0.33</v>
      </c>
      <c r="Q30" s="14">
        <v>6</v>
      </c>
      <c r="R30" s="14">
        <v>19.5</v>
      </c>
      <c r="S30" s="14">
        <v>4.2</v>
      </c>
      <c r="T30" s="14">
        <v>0.33</v>
      </c>
    </row>
    <row r="31" spans="2:20" ht="15.75" customHeight="1">
      <c r="B31" s="7"/>
      <c r="C31" s="71" t="s">
        <v>27</v>
      </c>
      <c r="D31" s="72"/>
      <c r="E31" s="72"/>
      <c r="F31" s="72"/>
      <c r="G31" s="73"/>
      <c r="H31" s="8"/>
      <c r="I31" s="22">
        <f t="shared" ref="I31:T31" si="2">SUM(I34:I39)</f>
        <v>24.17</v>
      </c>
      <c r="J31" s="22">
        <f t="shared" si="2"/>
        <v>12.849999999999998</v>
      </c>
      <c r="K31" s="22">
        <f t="shared" si="2"/>
        <v>79.250000000000014</v>
      </c>
      <c r="L31" s="22">
        <f t="shared" si="2"/>
        <v>530.15</v>
      </c>
      <c r="M31" s="22">
        <f t="shared" si="2"/>
        <v>0.36099999999999999</v>
      </c>
      <c r="N31" s="22">
        <f t="shared" si="2"/>
        <v>27.18</v>
      </c>
      <c r="O31" s="22">
        <f t="shared" si="2"/>
        <v>7.0000000000000007E-2</v>
      </c>
      <c r="P31" s="22">
        <f t="shared" si="2"/>
        <v>0.63000000000000012</v>
      </c>
      <c r="Q31" s="22">
        <f t="shared" si="2"/>
        <v>252.77199999999999</v>
      </c>
      <c r="R31" s="22">
        <f t="shared" si="2"/>
        <v>446.65</v>
      </c>
      <c r="S31" s="22">
        <f t="shared" si="2"/>
        <v>107.91799999999999</v>
      </c>
      <c r="T31" s="22">
        <f t="shared" si="2"/>
        <v>3.6279999999999997</v>
      </c>
    </row>
    <row r="32" spans="2:20" ht="16.5" customHeight="1">
      <c r="B32" s="11"/>
      <c r="C32" s="74" t="s">
        <v>41</v>
      </c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6"/>
    </row>
    <row r="33" spans="2:20" ht="28.5" customHeight="1">
      <c r="B33" s="12" t="s">
        <v>29</v>
      </c>
      <c r="C33" s="68" t="s">
        <v>42</v>
      </c>
      <c r="D33" s="69"/>
      <c r="E33" s="69"/>
      <c r="F33" s="69"/>
      <c r="G33" s="70"/>
      <c r="H33" s="13">
        <v>100</v>
      </c>
      <c r="I33" s="14">
        <v>0.4</v>
      </c>
      <c r="J33" s="14">
        <v>0.3</v>
      </c>
      <c r="K33" s="15">
        <v>10.3</v>
      </c>
      <c r="L33" s="16">
        <v>47</v>
      </c>
      <c r="M33" s="14">
        <v>0.02</v>
      </c>
      <c r="N33" s="14">
        <v>5</v>
      </c>
      <c r="O33" s="17" t="s">
        <v>26</v>
      </c>
      <c r="P33" s="15">
        <v>0.4</v>
      </c>
      <c r="Q33" s="14">
        <v>19</v>
      </c>
      <c r="R33" s="14">
        <v>16</v>
      </c>
      <c r="S33" s="14">
        <v>12</v>
      </c>
      <c r="T33" s="14">
        <v>2.2999999999999998</v>
      </c>
    </row>
    <row r="34" spans="2:20" ht="15.75" customHeight="1">
      <c r="B34" s="12">
        <v>41</v>
      </c>
      <c r="C34" s="68" t="s">
        <v>43</v>
      </c>
      <c r="D34" s="69"/>
      <c r="E34" s="69"/>
      <c r="F34" s="69"/>
      <c r="G34" s="70"/>
      <c r="H34" s="13">
        <v>100</v>
      </c>
      <c r="I34" s="14">
        <v>1.25</v>
      </c>
      <c r="J34" s="14">
        <v>0.09</v>
      </c>
      <c r="K34" s="15">
        <v>11.6</v>
      </c>
      <c r="L34" s="16">
        <v>52.3</v>
      </c>
      <c r="M34" s="14">
        <v>5.8000000000000003E-2</v>
      </c>
      <c r="N34" s="14">
        <v>4.8</v>
      </c>
      <c r="O34" s="17">
        <v>0</v>
      </c>
      <c r="P34" s="15">
        <v>0</v>
      </c>
      <c r="Q34" s="14">
        <v>13.302</v>
      </c>
      <c r="R34" s="14">
        <v>26.85</v>
      </c>
      <c r="S34" s="14">
        <v>18.468</v>
      </c>
      <c r="T34" s="14">
        <v>0.35799999999999998</v>
      </c>
    </row>
    <row r="35" spans="2:20" ht="15.75" customHeight="1">
      <c r="B35" s="12">
        <v>358</v>
      </c>
      <c r="C35" s="68" t="s">
        <v>44</v>
      </c>
      <c r="D35" s="69"/>
      <c r="E35" s="69"/>
      <c r="F35" s="69"/>
      <c r="G35" s="70"/>
      <c r="H35" s="13">
        <v>80</v>
      </c>
      <c r="I35" s="14">
        <v>12.08</v>
      </c>
      <c r="J35" s="14">
        <v>3.92</v>
      </c>
      <c r="K35" s="15">
        <v>8.2100000000000009</v>
      </c>
      <c r="L35" s="16">
        <v>116</v>
      </c>
      <c r="M35" s="14">
        <v>0.08</v>
      </c>
      <c r="N35" s="14">
        <v>2.62</v>
      </c>
      <c r="O35" s="15">
        <v>0.01</v>
      </c>
      <c r="P35" s="15">
        <v>0</v>
      </c>
      <c r="Q35" s="14">
        <v>38.9</v>
      </c>
      <c r="R35" s="14">
        <v>164.6</v>
      </c>
      <c r="S35" s="14">
        <v>28.9</v>
      </c>
      <c r="T35" s="14">
        <v>0.87</v>
      </c>
    </row>
    <row r="36" spans="2:20" ht="15.75" customHeight="1">
      <c r="B36" s="12">
        <v>321</v>
      </c>
      <c r="C36" s="68" t="s">
        <v>45</v>
      </c>
      <c r="D36" s="69"/>
      <c r="E36" s="69"/>
      <c r="F36" s="69"/>
      <c r="G36" s="70"/>
      <c r="H36" s="13">
        <v>150</v>
      </c>
      <c r="I36" s="14">
        <v>3.06</v>
      </c>
      <c r="J36" s="14">
        <v>4.8</v>
      </c>
      <c r="K36" s="15">
        <v>20.399999999999999</v>
      </c>
      <c r="L36" s="16">
        <v>137.25</v>
      </c>
      <c r="M36" s="14">
        <v>0.12</v>
      </c>
      <c r="N36" s="14">
        <v>18.16</v>
      </c>
      <c r="O36" s="15">
        <v>0.03</v>
      </c>
      <c r="P36" s="15">
        <v>0.1</v>
      </c>
      <c r="Q36" s="14">
        <v>36.97</v>
      </c>
      <c r="R36" s="14">
        <v>86.6</v>
      </c>
      <c r="S36" s="14">
        <v>27.75</v>
      </c>
      <c r="T36" s="14">
        <v>1</v>
      </c>
    </row>
    <row r="37" spans="2:20" ht="15.75" customHeight="1">
      <c r="B37" s="12">
        <v>397</v>
      </c>
      <c r="C37" s="68" t="s">
        <v>23</v>
      </c>
      <c r="D37" s="69"/>
      <c r="E37" s="69"/>
      <c r="F37" s="69"/>
      <c r="G37" s="70"/>
      <c r="H37" s="13">
        <v>200</v>
      </c>
      <c r="I37" s="14">
        <v>4.2</v>
      </c>
      <c r="J37" s="14">
        <v>3.6</v>
      </c>
      <c r="K37" s="15">
        <v>17.28</v>
      </c>
      <c r="L37" s="16">
        <v>118.6</v>
      </c>
      <c r="M37" s="14">
        <v>0.05</v>
      </c>
      <c r="N37" s="14">
        <v>1.6</v>
      </c>
      <c r="O37" s="17">
        <v>0.03</v>
      </c>
      <c r="P37" s="15">
        <v>0</v>
      </c>
      <c r="Q37" s="14">
        <v>152.9</v>
      </c>
      <c r="R37" s="14">
        <v>128</v>
      </c>
      <c r="S37" s="14">
        <v>22.3</v>
      </c>
      <c r="T37" s="14">
        <v>0.55000000000000004</v>
      </c>
    </row>
    <row r="38" spans="2:20" ht="15.75" customHeight="1">
      <c r="B38" s="12"/>
      <c r="C38" s="68" t="s">
        <v>24</v>
      </c>
      <c r="D38" s="69"/>
      <c r="E38" s="69"/>
      <c r="F38" s="69"/>
      <c r="G38" s="70"/>
      <c r="H38" s="13">
        <v>20</v>
      </c>
      <c r="I38" s="20">
        <v>1.3</v>
      </c>
      <c r="J38" s="20">
        <v>0.2</v>
      </c>
      <c r="K38" s="17">
        <v>7</v>
      </c>
      <c r="L38" s="21">
        <v>35</v>
      </c>
      <c r="M38" s="20">
        <v>0.02</v>
      </c>
      <c r="N38" s="20">
        <v>0</v>
      </c>
      <c r="O38" s="17">
        <v>0</v>
      </c>
      <c r="P38" s="17">
        <v>0.2</v>
      </c>
      <c r="Q38" s="20">
        <v>4.7</v>
      </c>
      <c r="R38" s="20">
        <v>21.1</v>
      </c>
      <c r="S38" s="20">
        <v>6.3</v>
      </c>
      <c r="T38" s="20">
        <v>0.52</v>
      </c>
    </row>
    <row r="39" spans="2:20" ht="15.75" customHeight="1">
      <c r="B39" s="12"/>
      <c r="C39" s="68" t="s">
        <v>25</v>
      </c>
      <c r="D39" s="69"/>
      <c r="E39" s="69"/>
      <c r="F39" s="69"/>
      <c r="G39" s="70"/>
      <c r="H39" s="13">
        <v>30</v>
      </c>
      <c r="I39" s="14">
        <v>2.2799999999999998</v>
      </c>
      <c r="J39" s="14">
        <v>0.24</v>
      </c>
      <c r="K39" s="15">
        <v>14.76</v>
      </c>
      <c r="L39" s="16">
        <v>71</v>
      </c>
      <c r="M39" s="14">
        <v>3.3000000000000002E-2</v>
      </c>
      <c r="N39" s="20" t="s">
        <v>26</v>
      </c>
      <c r="O39" s="17" t="s">
        <v>26</v>
      </c>
      <c r="P39" s="15">
        <v>0.33</v>
      </c>
      <c r="Q39" s="14">
        <v>6</v>
      </c>
      <c r="R39" s="14">
        <v>19.5</v>
      </c>
      <c r="S39" s="14">
        <v>4.2</v>
      </c>
      <c r="T39" s="14">
        <v>0.33</v>
      </c>
    </row>
    <row r="40" spans="2:20" ht="15.75" customHeight="1">
      <c r="B40" s="7"/>
      <c r="C40" s="71" t="s">
        <v>27</v>
      </c>
      <c r="D40" s="72"/>
      <c r="E40" s="72"/>
      <c r="F40" s="72"/>
      <c r="G40" s="73"/>
      <c r="H40" s="8"/>
      <c r="I40" s="22">
        <f t="shared" ref="I40:T40" si="3">SUM(I42:I48)</f>
        <v>20.960000000000004</v>
      </c>
      <c r="J40" s="22">
        <f t="shared" si="3"/>
        <v>19.61</v>
      </c>
      <c r="K40" s="22">
        <f t="shared" si="3"/>
        <v>97.54</v>
      </c>
      <c r="L40" s="22">
        <f t="shared" si="3"/>
        <v>653.70000000000005</v>
      </c>
      <c r="M40" s="22">
        <f t="shared" si="3"/>
        <v>0.22700000000000001</v>
      </c>
      <c r="N40" s="22">
        <f t="shared" si="3"/>
        <v>27.790000000000003</v>
      </c>
      <c r="O40" s="22">
        <f t="shared" si="3"/>
        <v>7.1000000000000008E-2</v>
      </c>
      <c r="P40" s="22">
        <f t="shared" si="3"/>
        <v>1.1800000000000002</v>
      </c>
      <c r="Q40" s="22">
        <f t="shared" si="3"/>
        <v>76.02000000000001</v>
      </c>
      <c r="R40" s="22">
        <f t="shared" si="3"/>
        <v>258.03999999999996</v>
      </c>
      <c r="S40" s="22">
        <f t="shared" si="3"/>
        <v>73.13</v>
      </c>
      <c r="T40" s="22">
        <f t="shared" si="3"/>
        <v>5.8900000000000006</v>
      </c>
    </row>
    <row r="41" spans="2:20" ht="16.5" customHeight="1">
      <c r="B41" s="11"/>
      <c r="C41" s="74" t="s">
        <v>46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6"/>
    </row>
    <row r="42" spans="2:20" ht="28.5" customHeight="1">
      <c r="B42" s="12" t="s">
        <v>29</v>
      </c>
      <c r="C42" s="68" t="s">
        <v>30</v>
      </c>
      <c r="D42" s="69"/>
      <c r="E42" s="69"/>
      <c r="F42" s="69"/>
      <c r="G42" s="70"/>
      <c r="H42" s="13">
        <v>110</v>
      </c>
      <c r="I42" s="14">
        <v>0.33</v>
      </c>
      <c r="J42" s="14">
        <v>0.44</v>
      </c>
      <c r="K42" s="15">
        <v>9.4600000000000009</v>
      </c>
      <c r="L42" s="16">
        <v>44</v>
      </c>
      <c r="M42" s="14">
        <v>3.3000000000000002E-2</v>
      </c>
      <c r="N42" s="14">
        <v>11</v>
      </c>
      <c r="O42" s="17" t="s">
        <v>26</v>
      </c>
      <c r="P42" s="15">
        <v>0.22</v>
      </c>
      <c r="Q42" s="14">
        <v>17.600000000000001</v>
      </c>
      <c r="R42" s="14">
        <v>12.1</v>
      </c>
      <c r="S42" s="14">
        <v>9.9</v>
      </c>
      <c r="T42" s="14">
        <v>2.42</v>
      </c>
    </row>
    <row r="43" spans="2:20" ht="28.5" customHeight="1">
      <c r="B43" s="12" t="s">
        <v>18</v>
      </c>
      <c r="C43" s="68" t="s">
        <v>19</v>
      </c>
      <c r="D43" s="69"/>
      <c r="E43" s="69"/>
      <c r="F43" s="69"/>
      <c r="G43" s="70"/>
      <c r="H43" s="13">
        <v>60</v>
      </c>
      <c r="I43" s="14">
        <v>0.66</v>
      </c>
      <c r="J43" s="14">
        <v>0.12</v>
      </c>
      <c r="K43" s="15">
        <v>2.2799999999999998</v>
      </c>
      <c r="L43" s="16">
        <v>14</v>
      </c>
      <c r="M43" s="14">
        <v>3.5999999999999997E-2</v>
      </c>
      <c r="N43" s="14">
        <v>15</v>
      </c>
      <c r="O43" s="17">
        <v>0</v>
      </c>
      <c r="P43" s="15">
        <v>0.42</v>
      </c>
      <c r="Q43" s="14">
        <v>8.4</v>
      </c>
      <c r="R43" s="14">
        <v>15.6</v>
      </c>
      <c r="S43" s="14">
        <v>12</v>
      </c>
      <c r="T43" s="14">
        <v>0.54</v>
      </c>
    </row>
    <row r="44" spans="2:20" ht="15.75" customHeight="1">
      <c r="B44" s="12">
        <v>305</v>
      </c>
      <c r="C44" s="68" t="s">
        <v>47</v>
      </c>
      <c r="D44" s="69"/>
      <c r="E44" s="69"/>
      <c r="F44" s="69"/>
      <c r="G44" s="70"/>
      <c r="H44" s="13">
        <v>80</v>
      </c>
      <c r="I44" s="14">
        <v>12.64</v>
      </c>
      <c r="J44" s="14">
        <v>13.14</v>
      </c>
      <c r="K44" s="15">
        <v>13.46</v>
      </c>
      <c r="L44" s="16">
        <v>223</v>
      </c>
      <c r="M44" s="14">
        <v>0.08</v>
      </c>
      <c r="N44" s="14">
        <v>0.67</v>
      </c>
      <c r="O44" s="15">
        <v>0.05</v>
      </c>
      <c r="P44" s="15">
        <v>0</v>
      </c>
      <c r="Q44" s="14">
        <v>35.1</v>
      </c>
      <c r="R44" s="14">
        <v>127.8</v>
      </c>
      <c r="S44" s="14">
        <v>21</v>
      </c>
      <c r="T44" s="14">
        <v>1.47</v>
      </c>
    </row>
    <row r="45" spans="2:20" ht="15.75" customHeight="1">
      <c r="B45" s="12">
        <v>315</v>
      </c>
      <c r="C45" s="68" t="s">
        <v>48</v>
      </c>
      <c r="D45" s="69"/>
      <c r="E45" s="69"/>
      <c r="F45" s="69"/>
      <c r="G45" s="70"/>
      <c r="H45" s="13">
        <v>150</v>
      </c>
      <c r="I45" s="14">
        <v>3.65</v>
      </c>
      <c r="J45" s="14">
        <v>5.37</v>
      </c>
      <c r="K45" s="15">
        <v>36.68</v>
      </c>
      <c r="L45" s="16">
        <v>209.7</v>
      </c>
      <c r="M45" s="14">
        <v>2.5000000000000001E-2</v>
      </c>
      <c r="N45" s="20">
        <v>0</v>
      </c>
      <c r="O45" s="15">
        <v>2.1000000000000001E-2</v>
      </c>
      <c r="P45" s="15">
        <v>0</v>
      </c>
      <c r="Q45" s="14">
        <v>1.36</v>
      </c>
      <c r="R45" s="14">
        <v>60.6</v>
      </c>
      <c r="S45" s="14">
        <v>19</v>
      </c>
      <c r="T45" s="14">
        <v>0.53</v>
      </c>
    </row>
    <row r="46" spans="2:20" ht="28.5" customHeight="1">
      <c r="B46" s="12" t="s">
        <v>49</v>
      </c>
      <c r="C46" s="68" t="s">
        <v>50</v>
      </c>
      <c r="D46" s="69"/>
      <c r="E46" s="69"/>
      <c r="F46" s="69"/>
      <c r="G46" s="70"/>
      <c r="H46" s="26" t="s">
        <v>51</v>
      </c>
      <c r="I46" s="14">
        <v>0.1</v>
      </c>
      <c r="J46" s="14">
        <v>0.1</v>
      </c>
      <c r="K46" s="15">
        <v>13.9</v>
      </c>
      <c r="L46" s="16">
        <v>57</v>
      </c>
      <c r="M46" s="14">
        <v>0</v>
      </c>
      <c r="N46" s="14">
        <v>1.1200000000000001</v>
      </c>
      <c r="O46" s="17">
        <v>0</v>
      </c>
      <c r="P46" s="15">
        <v>0.01</v>
      </c>
      <c r="Q46" s="14">
        <v>2.86</v>
      </c>
      <c r="R46" s="14">
        <v>1.34</v>
      </c>
      <c r="S46" s="14">
        <v>0.73</v>
      </c>
      <c r="T46" s="14">
        <v>0.08</v>
      </c>
    </row>
    <row r="47" spans="2:20" ht="15.75" customHeight="1">
      <c r="B47" s="12"/>
      <c r="C47" s="68" t="s">
        <v>24</v>
      </c>
      <c r="D47" s="69"/>
      <c r="E47" s="69"/>
      <c r="F47" s="69"/>
      <c r="G47" s="70"/>
      <c r="H47" s="13">
        <v>20</v>
      </c>
      <c r="I47" s="20">
        <v>1.3</v>
      </c>
      <c r="J47" s="20">
        <v>0.2</v>
      </c>
      <c r="K47" s="17">
        <v>7</v>
      </c>
      <c r="L47" s="21">
        <v>35</v>
      </c>
      <c r="M47" s="20">
        <v>0.02</v>
      </c>
      <c r="N47" s="20">
        <v>0</v>
      </c>
      <c r="O47" s="17">
        <v>0</v>
      </c>
      <c r="P47" s="17">
        <v>0.2</v>
      </c>
      <c r="Q47" s="20">
        <v>4.7</v>
      </c>
      <c r="R47" s="20">
        <v>21.1</v>
      </c>
      <c r="S47" s="20">
        <v>6.3</v>
      </c>
      <c r="T47" s="20">
        <v>0.52</v>
      </c>
    </row>
    <row r="48" spans="2:20" ht="15.75" customHeight="1">
      <c r="B48" s="12"/>
      <c r="C48" s="68" t="s">
        <v>25</v>
      </c>
      <c r="D48" s="69"/>
      <c r="E48" s="69"/>
      <c r="F48" s="69"/>
      <c r="G48" s="70"/>
      <c r="H48" s="13">
        <v>30</v>
      </c>
      <c r="I48" s="14">
        <v>2.2799999999999998</v>
      </c>
      <c r="J48" s="14">
        <v>0.24</v>
      </c>
      <c r="K48" s="15">
        <v>14.76</v>
      </c>
      <c r="L48" s="16">
        <v>71</v>
      </c>
      <c r="M48" s="14">
        <v>3.3000000000000002E-2</v>
      </c>
      <c r="N48" s="20" t="s">
        <v>26</v>
      </c>
      <c r="O48" s="17" t="s">
        <v>26</v>
      </c>
      <c r="P48" s="15">
        <v>0.33</v>
      </c>
      <c r="Q48" s="14">
        <v>6</v>
      </c>
      <c r="R48" s="14">
        <v>19.5</v>
      </c>
      <c r="S48" s="14">
        <v>4.2</v>
      </c>
      <c r="T48" s="14">
        <v>0.33</v>
      </c>
    </row>
    <row r="49" spans="1:20" ht="15.75" customHeight="1">
      <c r="B49" s="7"/>
      <c r="C49" s="71" t="s">
        <v>27</v>
      </c>
      <c r="D49" s="72"/>
      <c r="E49" s="72"/>
      <c r="F49" s="72"/>
      <c r="G49" s="73"/>
      <c r="H49" s="8"/>
      <c r="I49" s="22">
        <f t="shared" ref="I49:T49" si="4">SUM(I51:I57)</f>
        <v>18.588000000000001</v>
      </c>
      <c r="J49" s="22">
        <f t="shared" si="4"/>
        <v>18.658999999999999</v>
      </c>
      <c r="K49" s="22">
        <f t="shared" si="4"/>
        <v>82.59</v>
      </c>
      <c r="L49" s="22">
        <f t="shared" si="4"/>
        <v>562.38</v>
      </c>
      <c r="M49" s="22">
        <f t="shared" si="4"/>
        <v>0.245</v>
      </c>
      <c r="N49" s="22">
        <f t="shared" si="4"/>
        <v>19.5</v>
      </c>
      <c r="O49" s="22">
        <f t="shared" si="4"/>
        <v>23.08</v>
      </c>
      <c r="P49" s="22">
        <f t="shared" si="4"/>
        <v>4.133</v>
      </c>
      <c r="Q49" s="22">
        <f t="shared" si="4"/>
        <v>94.05</v>
      </c>
      <c r="R49" s="22">
        <f t="shared" si="4"/>
        <v>242.85</v>
      </c>
      <c r="S49" s="22">
        <f t="shared" si="4"/>
        <v>64.569999999999993</v>
      </c>
      <c r="T49" s="22">
        <f t="shared" si="4"/>
        <v>5.609</v>
      </c>
    </row>
    <row r="50" spans="1:20" ht="16.5" customHeight="1">
      <c r="B50" s="11"/>
      <c r="C50" s="74" t="s">
        <v>52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6"/>
    </row>
    <row r="51" spans="1:20" ht="28.5" customHeight="1">
      <c r="B51" s="12" t="s">
        <v>53</v>
      </c>
      <c r="C51" s="68" t="s">
        <v>54</v>
      </c>
      <c r="D51" s="69"/>
      <c r="E51" s="69"/>
      <c r="F51" s="69"/>
      <c r="G51" s="70"/>
      <c r="H51" s="13">
        <v>100</v>
      </c>
      <c r="I51" s="14">
        <v>0.5</v>
      </c>
      <c r="J51" s="15">
        <v>0.2</v>
      </c>
      <c r="K51" s="15">
        <v>7.5</v>
      </c>
      <c r="L51" s="18">
        <v>34</v>
      </c>
      <c r="M51" s="14">
        <v>0.03</v>
      </c>
      <c r="N51" s="14">
        <v>10</v>
      </c>
      <c r="O51" s="17">
        <v>0</v>
      </c>
      <c r="P51" s="15">
        <v>0.2</v>
      </c>
      <c r="Q51" s="14">
        <v>16</v>
      </c>
      <c r="R51" s="14">
        <v>11</v>
      </c>
      <c r="S51" s="14">
        <v>9</v>
      </c>
      <c r="T51" s="14">
        <v>2.2000000000000002</v>
      </c>
    </row>
    <row r="52" spans="1:20" ht="15.75" customHeight="1">
      <c r="B52" s="12">
        <v>13</v>
      </c>
      <c r="C52" s="68" t="s">
        <v>55</v>
      </c>
      <c r="D52" s="69"/>
      <c r="E52" s="69"/>
      <c r="F52" s="69"/>
      <c r="G52" s="70"/>
      <c r="H52" s="13">
        <v>60</v>
      </c>
      <c r="I52" s="14">
        <v>0.45600000000000002</v>
      </c>
      <c r="J52" s="14">
        <v>3.65</v>
      </c>
      <c r="K52" s="15">
        <v>1.42</v>
      </c>
      <c r="L52" s="16">
        <v>40.380000000000003</v>
      </c>
      <c r="M52" s="14">
        <v>1.7000000000000001E-2</v>
      </c>
      <c r="N52" s="14">
        <v>5.7</v>
      </c>
      <c r="O52" s="17">
        <v>0</v>
      </c>
      <c r="P52" s="15">
        <v>0</v>
      </c>
      <c r="Q52" s="14">
        <v>13.11</v>
      </c>
      <c r="R52" s="14">
        <v>24.58</v>
      </c>
      <c r="S52" s="14">
        <v>7.98</v>
      </c>
      <c r="T52" s="14">
        <v>0.34200000000000003</v>
      </c>
    </row>
    <row r="53" spans="1:20" ht="15.75" customHeight="1">
      <c r="B53" s="12">
        <v>282</v>
      </c>
      <c r="C53" s="68" t="s">
        <v>20</v>
      </c>
      <c r="D53" s="69"/>
      <c r="E53" s="69"/>
      <c r="F53" s="69"/>
      <c r="G53" s="70"/>
      <c r="H53" s="13">
        <v>80</v>
      </c>
      <c r="I53" s="14">
        <v>8.1999999999999993</v>
      </c>
      <c r="J53" s="15">
        <v>9.9</v>
      </c>
      <c r="K53" s="15">
        <v>10.210000000000001</v>
      </c>
      <c r="L53" s="18">
        <v>151</v>
      </c>
      <c r="M53" s="14">
        <v>0.05</v>
      </c>
      <c r="N53" s="15">
        <v>0.05</v>
      </c>
      <c r="O53" s="15">
        <v>2.08</v>
      </c>
      <c r="P53" s="15">
        <v>2.5099999999999998</v>
      </c>
      <c r="Q53" s="14">
        <v>27.8</v>
      </c>
      <c r="R53" s="14">
        <v>112.1</v>
      </c>
      <c r="S53" s="14">
        <v>22.1</v>
      </c>
      <c r="T53" s="14">
        <v>1.1499999999999999</v>
      </c>
    </row>
    <row r="54" spans="1:20" ht="15.75" customHeight="1">
      <c r="B54" s="12">
        <v>317</v>
      </c>
      <c r="C54" s="68" t="s">
        <v>38</v>
      </c>
      <c r="D54" s="69"/>
      <c r="E54" s="69"/>
      <c r="F54" s="69"/>
      <c r="G54" s="70"/>
      <c r="H54" s="13">
        <v>150</v>
      </c>
      <c r="I54" s="14">
        <v>5.6520000000000001</v>
      </c>
      <c r="J54" s="15">
        <v>4.4690000000000003</v>
      </c>
      <c r="K54" s="15">
        <v>28</v>
      </c>
      <c r="L54" s="16">
        <v>175</v>
      </c>
      <c r="M54" s="14">
        <v>8.6999999999999994E-2</v>
      </c>
      <c r="N54" s="20" t="s">
        <v>26</v>
      </c>
      <c r="O54" s="15">
        <v>21</v>
      </c>
      <c r="P54" s="15">
        <v>0.81799999999999995</v>
      </c>
      <c r="Q54" s="14">
        <v>16.47</v>
      </c>
      <c r="R54" s="14">
        <v>47.07</v>
      </c>
      <c r="S54" s="14">
        <v>8.49</v>
      </c>
      <c r="T54" s="14">
        <v>0.87</v>
      </c>
    </row>
    <row r="55" spans="1:20" ht="28.5" customHeight="1">
      <c r="B55" s="12" t="s">
        <v>56</v>
      </c>
      <c r="C55" s="68" t="s">
        <v>39</v>
      </c>
      <c r="D55" s="69"/>
      <c r="E55" s="69"/>
      <c r="F55" s="69"/>
      <c r="G55" s="70"/>
      <c r="H55" s="19" t="s">
        <v>40</v>
      </c>
      <c r="I55" s="14">
        <v>0.2</v>
      </c>
      <c r="J55" s="14"/>
      <c r="K55" s="25">
        <v>13.7</v>
      </c>
      <c r="L55" s="16">
        <v>56</v>
      </c>
      <c r="M55" s="14">
        <v>8.0000000000000002E-3</v>
      </c>
      <c r="N55" s="14">
        <v>3.75</v>
      </c>
      <c r="O55" s="17" t="s">
        <v>26</v>
      </c>
      <c r="P55" s="15">
        <v>7.4999999999999997E-2</v>
      </c>
      <c r="Q55" s="14">
        <v>9.9700000000000006</v>
      </c>
      <c r="R55" s="14">
        <v>7.5</v>
      </c>
      <c r="S55" s="14">
        <v>6.5</v>
      </c>
      <c r="T55" s="14">
        <v>0.19700000000000001</v>
      </c>
    </row>
    <row r="56" spans="1:20" ht="15.75" customHeight="1">
      <c r="B56" s="12"/>
      <c r="C56" s="68" t="s">
        <v>24</v>
      </c>
      <c r="D56" s="69"/>
      <c r="E56" s="69"/>
      <c r="F56" s="69"/>
      <c r="G56" s="70"/>
      <c r="H56" s="13">
        <v>20</v>
      </c>
      <c r="I56" s="20">
        <v>1.3</v>
      </c>
      <c r="J56" s="20">
        <v>0.2</v>
      </c>
      <c r="K56" s="17">
        <v>7</v>
      </c>
      <c r="L56" s="21">
        <v>35</v>
      </c>
      <c r="M56" s="20">
        <v>0.02</v>
      </c>
      <c r="N56" s="20">
        <v>0</v>
      </c>
      <c r="O56" s="17">
        <v>0</v>
      </c>
      <c r="P56" s="17">
        <v>0.2</v>
      </c>
      <c r="Q56" s="20">
        <v>4.7</v>
      </c>
      <c r="R56" s="20">
        <v>21.1</v>
      </c>
      <c r="S56" s="20">
        <v>6.3</v>
      </c>
      <c r="T56" s="20">
        <v>0.52</v>
      </c>
    </row>
    <row r="57" spans="1:20" ht="15.75" customHeight="1">
      <c r="B57" s="12"/>
      <c r="C57" s="68" t="s">
        <v>25</v>
      </c>
      <c r="D57" s="69"/>
      <c r="E57" s="69"/>
      <c r="F57" s="69"/>
      <c r="G57" s="70"/>
      <c r="H57" s="13">
        <v>30</v>
      </c>
      <c r="I57" s="14">
        <v>2.2799999999999998</v>
      </c>
      <c r="J57" s="14">
        <v>0.24</v>
      </c>
      <c r="K57" s="15">
        <v>14.76</v>
      </c>
      <c r="L57" s="16">
        <v>71</v>
      </c>
      <c r="M57" s="14">
        <v>3.3000000000000002E-2</v>
      </c>
      <c r="N57" s="20" t="s">
        <v>26</v>
      </c>
      <c r="O57" s="17" t="s">
        <v>26</v>
      </c>
      <c r="P57" s="15">
        <v>0.33</v>
      </c>
      <c r="Q57" s="14">
        <v>6</v>
      </c>
      <c r="R57" s="14">
        <v>19.5</v>
      </c>
      <c r="S57" s="14">
        <v>4.2</v>
      </c>
      <c r="T57" s="14">
        <v>0.33</v>
      </c>
    </row>
    <row r="58" spans="1:20" ht="15.75" customHeight="1">
      <c r="B58" s="7"/>
      <c r="C58" s="71" t="s">
        <v>27</v>
      </c>
      <c r="D58" s="72"/>
      <c r="E58" s="72"/>
      <c r="F58" s="72"/>
      <c r="G58" s="73"/>
      <c r="H58" s="8"/>
      <c r="I58" s="22">
        <f t="shared" ref="I58:T58" si="5">SUM(I60:I66)</f>
        <v>1.35</v>
      </c>
      <c r="J58" s="22">
        <f t="shared" si="5"/>
        <v>0.3</v>
      </c>
      <c r="K58" s="22">
        <f t="shared" si="5"/>
        <v>12.15</v>
      </c>
      <c r="L58" s="22">
        <f t="shared" si="5"/>
        <v>57</v>
      </c>
      <c r="M58" s="22">
        <f t="shared" si="5"/>
        <v>0.06</v>
      </c>
      <c r="N58" s="22">
        <f t="shared" si="5"/>
        <v>90</v>
      </c>
      <c r="O58" s="22">
        <f t="shared" si="5"/>
        <v>0</v>
      </c>
      <c r="P58" s="22">
        <f t="shared" si="5"/>
        <v>0.3</v>
      </c>
      <c r="Q58" s="22">
        <f t="shared" si="5"/>
        <v>51</v>
      </c>
      <c r="R58" s="22">
        <f t="shared" si="5"/>
        <v>34.5</v>
      </c>
      <c r="S58" s="22">
        <f t="shared" si="5"/>
        <v>19.5</v>
      </c>
      <c r="T58" s="22">
        <f t="shared" si="5"/>
        <v>0.45</v>
      </c>
    </row>
    <row r="59" spans="1:20" ht="15.75" customHeight="1">
      <c r="B59" s="27"/>
      <c r="C59" s="28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4"/>
      <c r="R59" s="4"/>
      <c r="S59" s="4"/>
      <c r="T59" s="4"/>
    </row>
    <row r="60" spans="1:20">
      <c r="A60" s="30"/>
      <c r="B60" s="31"/>
      <c r="C60" s="30"/>
      <c r="D60" s="30"/>
      <c r="E60" s="30"/>
      <c r="F60" s="30"/>
      <c r="G60" s="30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</row>
    <row r="61" spans="1:20">
      <c r="B61" s="3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>
      <c r="B62" s="3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60" customHeight="1">
      <c r="B63" s="7" t="s">
        <v>1</v>
      </c>
      <c r="C63" s="77" t="s">
        <v>2</v>
      </c>
      <c r="D63" s="78"/>
      <c r="E63" s="78"/>
      <c r="F63" s="78"/>
      <c r="G63" s="79"/>
      <c r="H63" s="8" t="s">
        <v>3</v>
      </c>
      <c r="I63" s="9" t="s">
        <v>4</v>
      </c>
      <c r="J63" s="9" t="s">
        <v>5</v>
      </c>
      <c r="K63" s="10" t="s">
        <v>6</v>
      </c>
      <c r="L63" s="9" t="s">
        <v>7</v>
      </c>
      <c r="M63" s="9" t="s">
        <v>8</v>
      </c>
      <c r="N63" s="9" t="s">
        <v>9</v>
      </c>
      <c r="O63" s="9" t="s">
        <v>10</v>
      </c>
      <c r="P63" s="9" t="s">
        <v>11</v>
      </c>
      <c r="Q63" s="9" t="s">
        <v>12</v>
      </c>
      <c r="R63" s="9" t="s">
        <v>13</v>
      </c>
      <c r="S63" s="9" t="s">
        <v>14</v>
      </c>
      <c r="T63" s="9" t="s">
        <v>15</v>
      </c>
    </row>
    <row r="64" spans="1:20" ht="16.5" customHeight="1">
      <c r="B64" s="11"/>
      <c r="C64" s="74" t="s">
        <v>57</v>
      </c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6"/>
    </row>
    <row r="65" spans="2:20" ht="16.5" customHeight="1">
      <c r="B65" s="11"/>
      <c r="C65" s="74" t="s">
        <v>17</v>
      </c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6"/>
    </row>
    <row r="66" spans="2:20" ht="28.5" customHeight="1">
      <c r="B66" s="12" t="s">
        <v>53</v>
      </c>
      <c r="C66" s="68" t="s">
        <v>58</v>
      </c>
      <c r="D66" s="69"/>
      <c r="E66" s="69"/>
      <c r="F66" s="69"/>
      <c r="G66" s="70"/>
      <c r="H66" s="13">
        <v>150</v>
      </c>
      <c r="I66" s="14">
        <v>1.35</v>
      </c>
      <c r="J66" s="15">
        <v>0.3</v>
      </c>
      <c r="K66" s="15">
        <v>12.15</v>
      </c>
      <c r="L66" s="18">
        <v>57</v>
      </c>
      <c r="M66" s="14">
        <v>0.06</v>
      </c>
      <c r="N66" s="14">
        <v>90</v>
      </c>
      <c r="O66" s="17"/>
      <c r="P66" s="15">
        <v>0.3</v>
      </c>
      <c r="Q66" s="14">
        <v>51</v>
      </c>
      <c r="R66" s="14">
        <v>34.5</v>
      </c>
      <c r="S66" s="14">
        <v>19.5</v>
      </c>
      <c r="T66" s="14">
        <v>0.45</v>
      </c>
    </row>
    <row r="67" spans="2:20" ht="28.5" customHeight="1">
      <c r="B67" s="12" t="s">
        <v>18</v>
      </c>
      <c r="C67" s="68" t="s">
        <v>31</v>
      </c>
      <c r="D67" s="69"/>
      <c r="E67" s="69"/>
      <c r="F67" s="69"/>
      <c r="G67" s="70"/>
      <c r="H67" s="13">
        <v>60</v>
      </c>
      <c r="I67" s="14">
        <v>0.42</v>
      </c>
      <c r="J67" s="14">
        <v>0.06</v>
      </c>
      <c r="K67" s="15">
        <v>1.1399999999999999</v>
      </c>
      <c r="L67" s="16">
        <v>7</v>
      </c>
      <c r="M67" s="14">
        <v>1.7999999999999999E-2</v>
      </c>
      <c r="N67" s="14">
        <v>4.2</v>
      </c>
      <c r="O67" s="17">
        <v>0</v>
      </c>
      <c r="P67" s="15">
        <v>0.06</v>
      </c>
      <c r="Q67" s="14">
        <v>10.199999999999999</v>
      </c>
      <c r="R67" s="14">
        <v>18</v>
      </c>
      <c r="S67" s="14">
        <v>8.4</v>
      </c>
      <c r="T67" s="14">
        <v>0.3</v>
      </c>
    </row>
    <row r="68" spans="2:20" ht="28.5" customHeight="1">
      <c r="B68" s="12" t="s">
        <v>59</v>
      </c>
      <c r="C68" s="68" t="s">
        <v>60</v>
      </c>
      <c r="D68" s="69"/>
      <c r="E68" s="69"/>
      <c r="F68" s="69"/>
      <c r="G68" s="70"/>
      <c r="H68" s="19">
        <v>100</v>
      </c>
      <c r="I68" s="14">
        <v>12</v>
      </c>
      <c r="J68" s="15">
        <v>15</v>
      </c>
      <c r="K68" s="15">
        <v>3</v>
      </c>
      <c r="L68" s="18">
        <v>215</v>
      </c>
      <c r="M68" s="14">
        <v>0</v>
      </c>
      <c r="N68" s="14">
        <v>1</v>
      </c>
      <c r="O68" s="17">
        <v>42</v>
      </c>
      <c r="P68" s="15">
        <v>0</v>
      </c>
      <c r="Q68" s="14">
        <v>12</v>
      </c>
      <c r="R68" s="14">
        <v>176</v>
      </c>
      <c r="S68" s="14">
        <v>17</v>
      </c>
      <c r="T68" s="14">
        <v>2</v>
      </c>
    </row>
    <row r="69" spans="2:20" ht="15.75" customHeight="1">
      <c r="B69" s="12">
        <v>186</v>
      </c>
      <c r="C69" s="68" t="s">
        <v>21</v>
      </c>
      <c r="D69" s="69"/>
      <c r="E69" s="69"/>
      <c r="F69" s="69"/>
      <c r="G69" s="70"/>
      <c r="H69" s="19" t="s">
        <v>22</v>
      </c>
      <c r="I69" s="14">
        <v>3.6</v>
      </c>
      <c r="J69" s="15">
        <v>7</v>
      </c>
      <c r="K69" s="15">
        <v>29</v>
      </c>
      <c r="L69" s="18">
        <v>193</v>
      </c>
      <c r="M69" s="14">
        <v>0.29199999999999998</v>
      </c>
      <c r="N69" s="17">
        <v>0</v>
      </c>
      <c r="O69" s="15">
        <v>41</v>
      </c>
      <c r="P69" s="15">
        <v>0.51800000000000002</v>
      </c>
      <c r="Q69" s="14">
        <v>27.352</v>
      </c>
      <c r="R69" s="14">
        <v>180.553</v>
      </c>
      <c r="S69" s="14">
        <v>104.55</v>
      </c>
      <c r="T69" s="14">
        <v>3.5009999999999999</v>
      </c>
    </row>
    <row r="70" spans="2:20" ht="15.75" customHeight="1">
      <c r="B70" s="12">
        <v>397</v>
      </c>
      <c r="C70" s="68" t="s">
        <v>23</v>
      </c>
      <c r="D70" s="69"/>
      <c r="E70" s="69"/>
      <c r="F70" s="69"/>
      <c r="G70" s="70"/>
      <c r="H70" s="13">
        <v>200</v>
      </c>
      <c r="I70" s="14">
        <v>4.2</v>
      </c>
      <c r="J70" s="14">
        <v>3.6</v>
      </c>
      <c r="K70" s="15">
        <v>17.28</v>
      </c>
      <c r="L70" s="16">
        <v>118.6</v>
      </c>
      <c r="M70" s="14">
        <v>0.05</v>
      </c>
      <c r="N70" s="14">
        <v>1.6</v>
      </c>
      <c r="O70" s="17">
        <v>0.03</v>
      </c>
      <c r="P70" s="15">
        <v>0</v>
      </c>
      <c r="Q70" s="14">
        <v>152.9</v>
      </c>
      <c r="R70" s="14">
        <v>128</v>
      </c>
      <c r="S70" s="14">
        <v>22.3</v>
      </c>
      <c r="T70" s="14">
        <v>0.55000000000000004</v>
      </c>
    </row>
    <row r="71" spans="2:20" ht="15.75" customHeight="1">
      <c r="B71" s="12"/>
      <c r="C71" s="68" t="s">
        <v>25</v>
      </c>
      <c r="D71" s="69"/>
      <c r="E71" s="69"/>
      <c r="F71" s="69"/>
      <c r="G71" s="70"/>
      <c r="H71" s="13">
        <v>30</v>
      </c>
      <c r="I71" s="14">
        <v>2.2799999999999998</v>
      </c>
      <c r="J71" s="15">
        <v>0.24</v>
      </c>
      <c r="K71" s="15">
        <v>14.76</v>
      </c>
      <c r="L71" s="18">
        <v>71</v>
      </c>
      <c r="M71" s="14">
        <v>3.3000000000000002E-2</v>
      </c>
      <c r="N71" s="14">
        <v>1.6</v>
      </c>
      <c r="O71" s="17">
        <v>0.03</v>
      </c>
      <c r="P71" s="15">
        <v>0</v>
      </c>
      <c r="Q71" s="14">
        <v>6</v>
      </c>
      <c r="R71" s="14">
        <v>19.5</v>
      </c>
      <c r="S71" s="14">
        <v>4.2</v>
      </c>
      <c r="T71" s="14">
        <v>0.33</v>
      </c>
    </row>
    <row r="72" spans="2:20" ht="15.75" customHeight="1">
      <c r="B72" s="12"/>
      <c r="C72" s="68" t="s">
        <v>61</v>
      </c>
      <c r="D72" s="69"/>
      <c r="E72" s="69"/>
      <c r="F72" s="69"/>
      <c r="G72" s="70"/>
      <c r="H72" s="13">
        <v>20</v>
      </c>
      <c r="I72" s="20">
        <v>1.3</v>
      </c>
      <c r="J72" s="17">
        <v>0.2</v>
      </c>
      <c r="K72" s="17">
        <v>7</v>
      </c>
      <c r="L72" s="34">
        <v>35</v>
      </c>
      <c r="M72" s="20">
        <v>0.02</v>
      </c>
      <c r="N72" s="20">
        <v>0</v>
      </c>
      <c r="O72" s="17">
        <v>0</v>
      </c>
      <c r="P72" s="17">
        <v>0.2</v>
      </c>
      <c r="Q72" s="20">
        <v>4.7</v>
      </c>
      <c r="R72" s="20">
        <v>21.1</v>
      </c>
      <c r="S72" s="20">
        <v>6.3</v>
      </c>
      <c r="T72" s="20">
        <v>0.52</v>
      </c>
    </row>
    <row r="73" spans="2:20" ht="15.75" customHeight="1">
      <c r="B73" s="7"/>
      <c r="C73" s="71" t="s">
        <v>27</v>
      </c>
      <c r="D73" s="72"/>
      <c r="E73" s="72"/>
      <c r="F73" s="72"/>
      <c r="G73" s="73"/>
      <c r="H73" s="8"/>
      <c r="I73" s="22">
        <f t="shared" ref="I73:T73" si="6">SUM(I75:I81)</f>
        <v>44.730000000000004</v>
      </c>
      <c r="J73" s="22">
        <f t="shared" si="6"/>
        <v>29.509999999999998</v>
      </c>
      <c r="K73" s="22">
        <f t="shared" si="6"/>
        <v>137.69999999999999</v>
      </c>
      <c r="L73" s="22">
        <f t="shared" si="6"/>
        <v>998.25</v>
      </c>
      <c r="M73" s="22">
        <f t="shared" si="6"/>
        <v>0.61</v>
      </c>
      <c r="N73" s="22">
        <f t="shared" si="6"/>
        <v>44.860000000000007</v>
      </c>
      <c r="O73" s="22">
        <f t="shared" si="6"/>
        <v>0.16</v>
      </c>
      <c r="P73" s="22">
        <f t="shared" si="6"/>
        <v>1.0049999999999999</v>
      </c>
      <c r="Q73" s="22">
        <f t="shared" si="6"/>
        <v>158.80000000000001</v>
      </c>
      <c r="R73" s="22">
        <f t="shared" si="6"/>
        <v>566.34</v>
      </c>
      <c r="S73" s="22">
        <f t="shared" si="6"/>
        <v>143.68</v>
      </c>
      <c r="T73" s="22">
        <f t="shared" si="6"/>
        <v>6.4169999999999998</v>
      </c>
    </row>
    <row r="74" spans="2:20" ht="16.5" customHeight="1">
      <c r="B74" s="11"/>
      <c r="C74" s="74" t="s">
        <v>28</v>
      </c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6"/>
    </row>
    <row r="75" spans="2:20" ht="28.5" customHeight="1">
      <c r="B75" s="12" t="s">
        <v>18</v>
      </c>
      <c r="C75" s="68" t="s">
        <v>19</v>
      </c>
      <c r="D75" s="69"/>
      <c r="E75" s="69"/>
      <c r="F75" s="69"/>
      <c r="G75" s="70"/>
      <c r="H75" s="13">
        <v>60</v>
      </c>
      <c r="I75" s="14">
        <v>0.66</v>
      </c>
      <c r="J75" s="14">
        <v>0.12</v>
      </c>
      <c r="K75" s="15">
        <v>2.2799999999999998</v>
      </c>
      <c r="L75" s="16">
        <v>14</v>
      </c>
      <c r="M75" s="14">
        <v>3.5999999999999997E-2</v>
      </c>
      <c r="N75" s="14">
        <v>15</v>
      </c>
      <c r="O75" s="17">
        <v>0</v>
      </c>
      <c r="P75" s="15">
        <v>0.42</v>
      </c>
      <c r="Q75" s="14">
        <v>8.4</v>
      </c>
      <c r="R75" s="14">
        <v>15.6</v>
      </c>
      <c r="S75" s="14">
        <v>12</v>
      </c>
      <c r="T75" s="14">
        <v>0.54</v>
      </c>
    </row>
    <row r="76" spans="2:20" ht="15.75" customHeight="1">
      <c r="B76" s="12">
        <v>304</v>
      </c>
      <c r="C76" s="68" t="s">
        <v>32</v>
      </c>
      <c r="D76" s="69"/>
      <c r="E76" s="69"/>
      <c r="F76" s="69"/>
      <c r="G76" s="70"/>
      <c r="H76" s="19">
        <v>210</v>
      </c>
      <c r="I76" s="14">
        <v>21.47</v>
      </c>
      <c r="J76" s="14">
        <v>19.690000000000001</v>
      </c>
      <c r="K76" s="15">
        <v>35.69</v>
      </c>
      <c r="L76" s="16">
        <v>406</v>
      </c>
      <c r="M76" s="14">
        <v>0.26</v>
      </c>
      <c r="N76" s="14">
        <v>1.01</v>
      </c>
      <c r="O76" s="15">
        <v>0.06</v>
      </c>
      <c r="P76" s="15">
        <v>0</v>
      </c>
      <c r="Q76" s="14">
        <v>40.299999999999997</v>
      </c>
      <c r="R76" s="14">
        <v>209.5</v>
      </c>
      <c r="S76" s="14">
        <v>46.8</v>
      </c>
      <c r="T76" s="14">
        <v>2.0299999999999998</v>
      </c>
    </row>
    <row r="77" spans="2:20" ht="28.5" customHeight="1">
      <c r="B77" s="12" t="s">
        <v>49</v>
      </c>
      <c r="C77" s="68" t="s">
        <v>50</v>
      </c>
      <c r="D77" s="69"/>
      <c r="E77" s="69"/>
      <c r="F77" s="69"/>
      <c r="G77" s="70"/>
      <c r="H77" s="26" t="s">
        <v>51</v>
      </c>
      <c r="I77" s="14">
        <v>0.1</v>
      </c>
      <c r="J77" s="14">
        <v>0.1</v>
      </c>
      <c r="K77" s="15">
        <v>13.9</v>
      </c>
      <c r="L77" s="16">
        <v>57</v>
      </c>
      <c r="M77" s="14">
        <v>0</v>
      </c>
      <c r="N77" s="14">
        <v>1.1200000000000001</v>
      </c>
      <c r="O77" s="17">
        <v>0</v>
      </c>
      <c r="P77" s="15">
        <v>0.01</v>
      </c>
      <c r="Q77" s="14">
        <v>2.86</v>
      </c>
      <c r="R77" s="14">
        <v>1.34</v>
      </c>
      <c r="S77" s="14">
        <v>0.73</v>
      </c>
      <c r="T77" s="14">
        <v>0.08</v>
      </c>
    </row>
    <row r="78" spans="2:20" ht="15.75" customHeight="1">
      <c r="B78" s="12"/>
      <c r="C78" s="68" t="s">
        <v>25</v>
      </c>
      <c r="D78" s="69"/>
      <c r="E78" s="69"/>
      <c r="F78" s="69"/>
      <c r="G78" s="70"/>
      <c r="H78" s="13">
        <v>30</v>
      </c>
      <c r="I78" s="14">
        <v>2.2799999999999998</v>
      </c>
      <c r="J78" s="15">
        <v>0.24</v>
      </c>
      <c r="K78" s="15">
        <v>14.76</v>
      </c>
      <c r="L78" s="18">
        <v>71</v>
      </c>
      <c r="M78" s="14">
        <v>3.3000000000000002E-2</v>
      </c>
      <c r="N78" s="14">
        <v>1.6</v>
      </c>
      <c r="O78" s="17">
        <v>0.03</v>
      </c>
      <c r="P78" s="15">
        <v>0</v>
      </c>
      <c r="Q78" s="14">
        <v>6</v>
      </c>
      <c r="R78" s="14">
        <v>19.5</v>
      </c>
      <c r="S78" s="14">
        <v>4.2</v>
      </c>
      <c r="T78" s="14">
        <v>0.33</v>
      </c>
    </row>
    <row r="79" spans="2:20" ht="15.75" customHeight="1">
      <c r="B79" s="12"/>
      <c r="C79" s="68" t="s">
        <v>61</v>
      </c>
      <c r="D79" s="69"/>
      <c r="E79" s="69"/>
      <c r="F79" s="69"/>
      <c r="G79" s="70"/>
      <c r="H79" s="13">
        <v>20</v>
      </c>
      <c r="I79" s="20">
        <v>1.3</v>
      </c>
      <c r="J79" s="17">
        <v>0.2</v>
      </c>
      <c r="K79" s="17">
        <v>7</v>
      </c>
      <c r="L79" s="34">
        <v>35</v>
      </c>
      <c r="M79" s="20">
        <v>0.02</v>
      </c>
      <c r="N79" s="20">
        <v>0</v>
      </c>
      <c r="O79" s="17">
        <v>0</v>
      </c>
      <c r="P79" s="17">
        <v>0.2</v>
      </c>
      <c r="Q79" s="20">
        <v>4.7</v>
      </c>
      <c r="R79" s="20">
        <v>21.1</v>
      </c>
      <c r="S79" s="20">
        <v>6.3</v>
      </c>
      <c r="T79" s="20">
        <v>0.52</v>
      </c>
    </row>
    <row r="80" spans="2:20" ht="15.75" customHeight="1">
      <c r="B80" s="7"/>
      <c r="C80" s="71" t="s">
        <v>27</v>
      </c>
      <c r="D80" s="72"/>
      <c r="E80" s="72"/>
      <c r="F80" s="72"/>
      <c r="G80" s="73"/>
      <c r="H80" s="8"/>
      <c r="I80" s="24">
        <f t="shared" ref="I80:T80" si="7">SUM(I84:I88)</f>
        <v>18.920000000000002</v>
      </c>
      <c r="J80" s="24">
        <f t="shared" si="7"/>
        <v>9.1599999999999984</v>
      </c>
      <c r="K80" s="24">
        <f t="shared" si="7"/>
        <v>64.069999999999993</v>
      </c>
      <c r="L80" s="24">
        <f t="shared" si="7"/>
        <v>415.25</v>
      </c>
      <c r="M80" s="24">
        <f t="shared" si="7"/>
        <v>0.26100000000000001</v>
      </c>
      <c r="N80" s="24">
        <f t="shared" si="7"/>
        <v>26.130000000000003</v>
      </c>
      <c r="O80" s="24">
        <f t="shared" si="7"/>
        <v>7.0000000000000007E-2</v>
      </c>
      <c r="P80" s="24">
        <f t="shared" si="7"/>
        <v>0.375</v>
      </c>
      <c r="Q80" s="24">
        <f t="shared" si="7"/>
        <v>96.54</v>
      </c>
      <c r="R80" s="24">
        <f t="shared" si="7"/>
        <v>299.3</v>
      </c>
      <c r="S80" s="24">
        <f t="shared" si="7"/>
        <v>73.649999999999991</v>
      </c>
      <c r="T80" s="24">
        <f t="shared" si="7"/>
        <v>2.9170000000000003</v>
      </c>
    </row>
    <row r="81" spans="2:20" ht="16.5" customHeight="1">
      <c r="B81" s="11"/>
      <c r="C81" s="74" t="s">
        <v>34</v>
      </c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6"/>
    </row>
    <row r="82" spans="2:20" ht="28.5" customHeight="1">
      <c r="B82" s="12" t="s">
        <v>29</v>
      </c>
      <c r="C82" s="68" t="s">
        <v>42</v>
      </c>
      <c r="D82" s="69"/>
      <c r="E82" s="69"/>
      <c r="F82" s="69"/>
      <c r="G82" s="70"/>
      <c r="H82" s="13">
        <v>100</v>
      </c>
      <c r="I82" s="14">
        <v>0.4</v>
      </c>
      <c r="J82" s="14">
        <v>0.3</v>
      </c>
      <c r="K82" s="15">
        <v>10.3</v>
      </c>
      <c r="L82" s="16">
        <v>47</v>
      </c>
      <c r="M82" s="14">
        <v>0.02</v>
      </c>
      <c r="N82" s="14">
        <v>5</v>
      </c>
      <c r="O82" s="17" t="s">
        <v>26</v>
      </c>
      <c r="P82" s="15">
        <v>0.4</v>
      </c>
      <c r="Q82" s="14">
        <v>19</v>
      </c>
      <c r="R82" s="14">
        <v>16</v>
      </c>
      <c r="S82" s="14">
        <v>12</v>
      </c>
      <c r="T82" s="14">
        <v>2.2999999999999998</v>
      </c>
    </row>
    <row r="83" spans="2:20" ht="15.75" customHeight="1">
      <c r="B83" s="12">
        <v>20</v>
      </c>
      <c r="C83" s="68" t="s">
        <v>35</v>
      </c>
      <c r="D83" s="69"/>
      <c r="E83" s="69"/>
      <c r="F83" s="69"/>
      <c r="G83" s="70"/>
      <c r="H83" s="13">
        <v>100</v>
      </c>
      <c r="I83" s="14">
        <v>1.4</v>
      </c>
      <c r="J83" s="14">
        <v>5</v>
      </c>
      <c r="K83" s="15">
        <v>9</v>
      </c>
      <c r="L83" s="16">
        <v>87.4</v>
      </c>
      <c r="M83" s="14">
        <v>0.02</v>
      </c>
      <c r="N83" s="14">
        <v>32.4</v>
      </c>
      <c r="O83" s="17" t="s">
        <v>26</v>
      </c>
      <c r="P83" s="15">
        <v>0</v>
      </c>
      <c r="Q83" s="14">
        <v>37.299999999999997</v>
      </c>
      <c r="R83" s="14">
        <v>27.6</v>
      </c>
      <c r="S83" s="14">
        <v>15.1</v>
      </c>
      <c r="T83" s="14">
        <v>0.5</v>
      </c>
    </row>
    <row r="84" spans="2:20" ht="15.75" customHeight="1">
      <c r="B84" s="12">
        <v>358</v>
      </c>
      <c r="C84" s="68" t="s">
        <v>44</v>
      </c>
      <c r="D84" s="69"/>
      <c r="E84" s="69"/>
      <c r="F84" s="69"/>
      <c r="G84" s="70"/>
      <c r="H84" s="13">
        <v>80</v>
      </c>
      <c r="I84" s="14">
        <v>12.08</v>
      </c>
      <c r="J84" s="14">
        <v>3.92</v>
      </c>
      <c r="K84" s="15">
        <v>8.2100000000000009</v>
      </c>
      <c r="L84" s="16">
        <v>116</v>
      </c>
      <c r="M84" s="14">
        <v>0.08</v>
      </c>
      <c r="N84" s="14">
        <v>2.62</v>
      </c>
      <c r="O84" s="15">
        <v>0.01</v>
      </c>
      <c r="P84" s="15">
        <v>0</v>
      </c>
      <c r="Q84" s="14">
        <v>38.9</v>
      </c>
      <c r="R84" s="14">
        <v>164.6</v>
      </c>
      <c r="S84" s="14">
        <v>28.9</v>
      </c>
      <c r="T84" s="14">
        <v>0.87</v>
      </c>
    </row>
    <row r="85" spans="2:20" ht="15.75" customHeight="1">
      <c r="B85" s="12">
        <v>321</v>
      </c>
      <c r="C85" s="68" t="s">
        <v>45</v>
      </c>
      <c r="D85" s="69"/>
      <c r="E85" s="69"/>
      <c r="F85" s="69"/>
      <c r="G85" s="70"/>
      <c r="H85" s="13">
        <v>150</v>
      </c>
      <c r="I85" s="14">
        <v>3.06</v>
      </c>
      <c r="J85" s="14">
        <v>4.8</v>
      </c>
      <c r="K85" s="15">
        <v>20.399999999999999</v>
      </c>
      <c r="L85" s="16">
        <v>137.25</v>
      </c>
      <c r="M85" s="14">
        <v>0.12</v>
      </c>
      <c r="N85" s="14">
        <v>18.16</v>
      </c>
      <c r="O85" s="15">
        <v>0.03</v>
      </c>
      <c r="P85" s="15">
        <v>0.1</v>
      </c>
      <c r="Q85" s="14">
        <v>36.97</v>
      </c>
      <c r="R85" s="14">
        <v>86.6</v>
      </c>
      <c r="S85" s="14">
        <v>27.75</v>
      </c>
      <c r="T85" s="14">
        <v>1</v>
      </c>
    </row>
    <row r="86" spans="2:20" ht="28.5" customHeight="1">
      <c r="B86" s="12" t="s">
        <v>56</v>
      </c>
      <c r="C86" s="68" t="s">
        <v>39</v>
      </c>
      <c r="D86" s="69"/>
      <c r="E86" s="69"/>
      <c r="F86" s="69"/>
      <c r="G86" s="70"/>
      <c r="H86" s="19" t="s">
        <v>40</v>
      </c>
      <c r="I86" s="14">
        <v>0.2</v>
      </c>
      <c r="J86" s="14"/>
      <c r="K86" s="25">
        <v>13.7</v>
      </c>
      <c r="L86" s="16">
        <v>56</v>
      </c>
      <c r="M86" s="14">
        <v>8.0000000000000002E-3</v>
      </c>
      <c r="N86" s="14">
        <v>3.75</v>
      </c>
      <c r="O86" s="17" t="s">
        <v>26</v>
      </c>
      <c r="P86" s="15">
        <v>7.4999999999999997E-2</v>
      </c>
      <c r="Q86" s="14">
        <v>9.9700000000000006</v>
      </c>
      <c r="R86" s="14">
        <v>7.5</v>
      </c>
      <c r="S86" s="14">
        <v>6.5</v>
      </c>
      <c r="T86" s="14">
        <v>0.19700000000000001</v>
      </c>
    </row>
    <row r="87" spans="2:20" ht="15.75" customHeight="1">
      <c r="B87" s="12"/>
      <c r="C87" s="68" t="s">
        <v>25</v>
      </c>
      <c r="D87" s="69"/>
      <c r="E87" s="69"/>
      <c r="F87" s="69"/>
      <c r="G87" s="70"/>
      <c r="H87" s="13">
        <v>30</v>
      </c>
      <c r="I87" s="14">
        <v>2.2799999999999998</v>
      </c>
      <c r="J87" s="15">
        <v>0.24</v>
      </c>
      <c r="K87" s="15">
        <v>14.76</v>
      </c>
      <c r="L87" s="18">
        <v>71</v>
      </c>
      <c r="M87" s="14">
        <v>3.3000000000000002E-2</v>
      </c>
      <c r="N87" s="14">
        <v>1.6</v>
      </c>
      <c r="O87" s="17">
        <v>0.03</v>
      </c>
      <c r="P87" s="15">
        <v>0</v>
      </c>
      <c r="Q87" s="14">
        <v>6</v>
      </c>
      <c r="R87" s="14">
        <v>19.5</v>
      </c>
      <c r="S87" s="14">
        <v>4.2</v>
      </c>
      <c r="T87" s="14">
        <v>0.33</v>
      </c>
    </row>
    <row r="88" spans="2:20" ht="15.75" customHeight="1">
      <c r="B88" s="12"/>
      <c r="C88" s="68" t="s">
        <v>61</v>
      </c>
      <c r="D88" s="69"/>
      <c r="E88" s="69"/>
      <c r="F88" s="69"/>
      <c r="G88" s="70"/>
      <c r="H88" s="13">
        <v>20</v>
      </c>
      <c r="I88" s="20">
        <v>1.3</v>
      </c>
      <c r="J88" s="17">
        <v>0.2</v>
      </c>
      <c r="K88" s="17">
        <v>7</v>
      </c>
      <c r="L88" s="34">
        <v>35</v>
      </c>
      <c r="M88" s="20">
        <v>0.02</v>
      </c>
      <c r="N88" s="20">
        <v>0</v>
      </c>
      <c r="O88" s="17">
        <v>0</v>
      </c>
      <c r="P88" s="17">
        <v>0.2</v>
      </c>
      <c r="Q88" s="20">
        <v>4.7</v>
      </c>
      <c r="R88" s="20">
        <v>21.1</v>
      </c>
      <c r="S88" s="20">
        <v>6.3</v>
      </c>
      <c r="T88" s="20">
        <v>0.52</v>
      </c>
    </row>
    <row r="89" spans="2:20" ht="15.75" customHeight="1">
      <c r="B89" s="7"/>
      <c r="C89" s="71" t="s">
        <v>27</v>
      </c>
      <c r="D89" s="72"/>
      <c r="E89" s="72"/>
      <c r="F89" s="72"/>
      <c r="G89" s="73"/>
      <c r="H89" s="8"/>
      <c r="I89" s="24">
        <f t="shared" ref="I89:T89" si="8">SUM(I91:I97)</f>
        <v>22.072000000000003</v>
      </c>
      <c r="J89" s="24">
        <f t="shared" si="8"/>
        <v>17.078999999999997</v>
      </c>
      <c r="K89" s="24">
        <f t="shared" si="8"/>
        <v>95.29</v>
      </c>
      <c r="L89" s="24">
        <f t="shared" si="8"/>
        <v>625.6</v>
      </c>
      <c r="M89" s="24">
        <f t="shared" si="8"/>
        <v>0.32100000000000006</v>
      </c>
      <c r="N89" s="24">
        <f t="shared" si="8"/>
        <v>19.150000000000002</v>
      </c>
      <c r="O89" s="24">
        <f t="shared" si="8"/>
        <v>21.080000000000002</v>
      </c>
      <c r="P89" s="24">
        <f t="shared" si="8"/>
        <v>1.238</v>
      </c>
      <c r="Q89" s="24">
        <f t="shared" si="8"/>
        <v>209.572</v>
      </c>
      <c r="R89" s="24">
        <f t="shared" si="8"/>
        <v>307.32000000000005</v>
      </c>
      <c r="S89" s="24">
        <f t="shared" si="8"/>
        <v>79.358000000000004</v>
      </c>
      <c r="T89" s="24">
        <f t="shared" si="8"/>
        <v>5.3680000000000003</v>
      </c>
    </row>
    <row r="90" spans="2:20" ht="16.5" customHeight="1">
      <c r="B90" s="11"/>
      <c r="C90" s="74" t="s">
        <v>41</v>
      </c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6"/>
    </row>
    <row r="91" spans="2:20" ht="28.5" customHeight="1">
      <c r="B91" s="12" t="s">
        <v>29</v>
      </c>
      <c r="C91" s="68" t="s">
        <v>30</v>
      </c>
      <c r="D91" s="69"/>
      <c r="E91" s="69"/>
      <c r="F91" s="69"/>
      <c r="G91" s="70"/>
      <c r="H91" s="13">
        <v>110</v>
      </c>
      <c r="I91" s="14">
        <v>0.33</v>
      </c>
      <c r="J91" s="14">
        <v>0.44</v>
      </c>
      <c r="K91" s="15">
        <v>9.4600000000000009</v>
      </c>
      <c r="L91" s="16">
        <v>44</v>
      </c>
      <c r="M91" s="14">
        <v>3.3000000000000002E-2</v>
      </c>
      <c r="N91" s="14">
        <v>11</v>
      </c>
      <c r="O91" s="17" t="s">
        <v>26</v>
      </c>
      <c r="P91" s="15">
        <v>0.22</v>
      </c>
      <c r="Q91" s="14">
        <v>17.600000000000001</v>
      </c>
      <c r="R91" s="14">
        <v>12.1</v>
      </c>
      <c r="S91" s="14">
        <v>9.9</v>
      </c>
      <c r="T91" s="14">
        <v>2.42</v>
      </c>
    </row>
    <row r="92" spans="2:20" ht="15.75" customHeight="1">
      <c r="B92" s="12">
        <v>41</v>
      </c>
      <c r="C92" s="68" t="s">
        <v>43</v>
      </c>
      <c r="D92" s="69"/>
      <c r="E92" s="69"/>
      <c r="F92" s="69"/>
      <c r="G92" s="70"/>
      <c r="H92" s="13">
        <v>100</v>
      </c>
      <c r="I92" s="14">
        <v>1.25</v>
      </c>
      <c r="J92" s="14">
        <v>0.09</v>
      </c>
      <c r="K92" s="15">
        <v>11.6</v>
      </c>
      <c r="L92" s="16">
        <v>52.3</v>
      </c>
      <c r="M92" s="14">
        <v>5.8000000000000003E-2</v>
      </c>
      <c r="N92" s="14">
        <v>4.8</v>
      </c>
      <c r="O92" s="17">
        <v>0</v>
      </c>
      <c r="P92" s="15">
        <v>0</v>
      </c>
      <c r="Q92" s="14">
        <v>13.302</v>
      </c>
      <c r="R92" s="14">
        <v>26.85</v>
      </c>
      <c r="S92" s="14">
        <v>18.468</v>
      </c>
      <c r="T92" s="14">
        <v>0.35799999999999998</v>
      </c>
    </row>
    <row r="93" spans="2:20" ht="15.75" customHeight="1">
      <c r="B93" s="12">
        <v>287</v>
      </c>
      <c r="C93" s="68" t="s">
        <v>62</v>
      </c>
      <c r="D93" s="69"/>
      <c r="E93" s="69"/>
      <c r="F93" s="69"/>
      <c r="G93" s="70"/>
      <c r="H93" s="19" t="s">
        <v>63</v>
      </c>
      <c r="I93" s="14">
        <v>8.14</v>
      </c>
      <c r="J93" s="15">
        <v>9.0399999999999991</v>
      </c>
      <c r="K93" s="15">
        <v>10.3</v>
      </c>
      <c r="L93" s="18">
        <v>155</v>
      </c>
      <c r="M93" s="14">
        <v>0.05</v>
      </c>
      <c r="N93" s="15">
        <v>0.45</v>
      </c>
      <c r="O93" s="15">
        <v>0.04</v>
      </c>
      <c r="P93" s="15">
        <v>0</v>
      </c>
      <c r="Q93" s="14">
        <v>25.8</v>
      </c>
      <c r="R93" s="14">
        <v>90.7</v>
      </c>
      <c r="S93" s="14">
        <v>18</v>
      </c>
      <c r="T93" s="14">
        <v>0.74</v>
      </c>
    </row>
    <row r="94" spans="2:20" ht="15.75" customHeight="1">
      <c r="B94" s="12">
        <v>317</v>
      </c>
      <c r="C94" s="68" t="s">
        <v>38</v>
      </c>
      <c r="D94" s="69"/>
      <c r="E94" s="69"/>
      <c r="F94" s="69"/>
      <c r="G94" s="70"/>
      <c r="H94" s="13">
        <v>150</v>
      </c>
      <c r="I94" s="14">
        <v>5.6520000000000001</v>
      </c>
      <c r="J94" s="15">
        <v>4.4690000000000003</v>
      </c>
      <c r="K94" s="15">
        <v>28</v>
      </c>
      <c r="L94" s="16">
        <v>175</v>
      </c>
      <c r="M94" s="14">
        <v>8.6999999999999994E-2</v>
      </c>
      <c r="N94" s="20" t="s">
        <v>26</v>
      </c>
      <c r="O94" s="15">
        <v>21</v>
      </c>
      <c r="P94" s="15">
        <v>0.81799999999999995</v>
      </c>
      <c r="Q94" s="14">
        <v>16.47</v>
      </c>
      <c r="R94" s="14">
        <v>47.07</v>
      </c>
      <c r="S94" s="14">
        <v>8.49</v>
      </c>
      <c r="T94" s="14">
        <v>0.87</v>
      </c>
    </row>
    <row r="95" spans="2:20" ht="15.75" customHeight="1">
      <c r="B95" s="12">
        <v>395</v>
      </c>
      <c r="C95" s="68" t="s">
        <v>33</v>
      </c>
      <c r="D95" s="69"/>
      <c r="E95" s="69"/>
      <c r="F95" s="69"/>
      <c r="G95" s="70"/>
      <c r="H95" s="13">
        <v>200</v>
      </c>
      <c r="I95" s="14">
        <v>3.12</v>
      </c>
      <c r="J95" s="14">
        <v>2.6</v>
      </c>
      <c r="K95" s="15">
        <v>14.17</v>
      </c>
      <c r="L95" s="16">
        <v>93.3</v>
      </c>
      <c r="M95" s="23">
        <v>0.04</v>
      </c>
      <c r="N95" s="14">
        <v>1.3</v>
      </c>
      <c r="O95" s="17">
        <v>0.01</v>
      </c>
      <c r="P95" s="17">
        <v>0</v>
      </c>
      <c r="Q95" s="14">
        <v>125.7</v>
      </c>
      <c r="R95" s="14">
        <v>90</v>
      </c>
      <c r="S95" s="14">
        <v>14</v>
      </c>
      <c r="T95" s="14">
        <v>0.13</v>
      </c>
    </row>
    <row r="96" spans="2:20" ht="15.75" customHeight="1">
      <c r="B96" s="12"/>
      <c r="C96" s="68" t="s">
        <v>25</v>
      </c>
      <c r="D96" s="69"/>
      <c r="E96" s="69"/>
      <c r="F96" s="69"/>
      <c r="G96" s="70"/>
      <c r="H96" s="13">
        <v>30</v>
      </c>
      <c r="I96" s="14">
        <v>2.2799999999999998</v>
      </c>
      <c r="J96" s="15">
        <v>0.24</v>
      </c>
      <c r="K96" s="15">
        <v>14.76</v>
      </c>
      <c r="L96" s="18">
        <v>71</v>
      </c>
      <c r="M96" s="14">
        <v>3.3000000000000002E-2</v>
      </c>
      <c r="N96" s="14">
        <v>1.6</v>
      </c>
      <c r="O96" s="17">
        <v>0.03</v>
      </c>
      <c r="P96" s="15">
        <v>0</v>
      </c>
      <c r="Q96" s="14">
        <v>6</v>
      </c>
      <c r="R96" s="14">
        <v>19.5</v>
      </c>
      <c r="S96" s="14">
        <v>4.2</v>
      </c>
      <c r="T96" s="14">
        <v>0.33</v>
      </c>
    </row>
    <row r="97" spans="2:20" ht="15.75" customHeight="1">
      <c r="B97" s="12"/>
      <c r="C97" s="68" t="s">
        <v>61</v>
      </c>
      <c r="D97" s="69"/>
      <c r="E97" s="69"/>
      <c r="F97" s="69"/>
      <c r="G97" s="70"/>
      <c r="H97" s="13">
        <v>20</v>
      </c>
      <c r="I97" s="20">
        <v>1.3</v>
      </c>
      <c r="J97" s="17">
        <v>0.2</v>
      </c>
      <c r="K97" s="17">
        <v>7</v>
      </c>
      <c r="L97" s="34">
        <v>35</v>
      </c>
      <c r="M97" s="20">
        <v>0.02</v>
      </c>
      <c r="N97" s="20">
        <v>0</v>
      </c>
      <c r="O97" s="17">
        <v>0</v>
      </c>
      <c r="P97" s="17">
        <v>0.2</v>
      </c>
      <c r="Q97" s="20">
        <v>4.7</v>
      </c>
      <c r="R97" s="20">
        <v>21.1</v>
      </c>
      <c r="S97" s="20">
        <v>6.3</v>
      </c>
      <c r="T97" s="20">
        <v>0.52</v>
      </c>
    </row>
    <row r="98" spans="2:20" ht="15.75" customHeight="1">
      <c r="B98" s="7"/>
      <c r="C98" s="71" t="s">
        <v>27</v>
      </c>
      <c r="D98" s="72"/>
      <c r="E98" s="72"/>
      <c r="F98" s="72"/>
      <c r="G98" s="73"/>
      <c r="H98" s="8"/>
      <c r="I98" s="22">
        <f t="shared" ref="I98:T98" si="9">SUM(I99:I106)</f>
        <v>38.97</v>
      </c>
      <c r="J98" s="22">
        <f t="shared" si="9"/>
        <v>28.729999999999997</v>
      </c>
      <c r="K98" s="22">
        <f t="shared" si="9"/>
        <v>189.22000000000003</v>
      </c>
      <c r="L98" s="22">
        <f t="shared" si="9"/>
        <v>1175.29</v>
      </c>
      <c r="M98" s="22">
        <f t="shared" si="9"/>
        <v>0.66200000000000003</v>
      </c>
      <c r="N98" s="22">
        <f t="shared" si="9"/>
        <v>29.520000000000003</v>
      </c>
      <c r="O98" s="22">
        <f t="shared" si="9"/>
        <v>0.12100000000000001</v>
      </c>
      <c r="P98" s="22">
        <f t="shared" si="9"/>
        <v>1.105</v>
      </c>
      <c r="Q98" s="22">
        <f t="shared" si="9"/>
        <v>126.4</v>
      </c>
      <c r="R98" s="22">
        <f t="shared" si="9"/>
        <v>576.82999999999993</v>
      </c>
      <c r="S98" s="22">
        <f t="shared" si="9"/>
        <v>195.07</v>
      </c>
      <c r="T98" s="22">
        <f t="shared" si="9"/>
        <v>8.407</v>
      </c>
    </row>
    <row r="99" spans="2:20" ht="16.5" customHeight="1">
      <c r="B99" s="11"/>
      <c r="C99" s="74" t="s">
        <v>46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6"/>
    </row>
    <row r="100" spans="2:20" ht="28.5" customHeight="1">
      <c r="B100" s="12" t="s">
        <v>53</v>
      </c>
      <c r="C100" s="68" t="s">
        <v>64</v>
      </c>
      <c r="D100" s="69"/>
      <c r="E100" s="69"/>
      <c r="F100" s="69"/>
      <c r="G100" s="70"/>
      <c r="H100" s="13">
        <v>150</v>
      </c>
      <c r="I100" s="14">
        <v>2.25</v>
      </c>
      <c r="J100" s="15">
        <v>0.75</v>
      </c>
      <c r="K100" s="15">
        <v>31.5</v>
      </c>
      <c r="L100" s="18">
        <v>144</v>
      </c>
      <c r="M100" s="14">
        <v>0.06</v>
      </c>
      <c r="N100" s="14">
        <v>11</v>
      </c>
      <c r="O100" s="17" t="s">
        <v>26</v>
      </c>
      <c r="P100" s="15">
        <v>0.22</v>
      </c>
      <c r="Q100" s="14">
        <v>12</v>
      </c>
      <c r="R100" s="14">
        <v>42</v>
      </c>
      <c r="S100" s="14">
        <v>63</v>
      </c>
      <c r="T100" s="14">
        <v>0.9</v>
      </c>
    </row>
    <row r="101" spans="2:20" ht="15.75" customHeight="1">
      <c r="B101" s="12">
        <v>13</v>
      </c>
      <c r="C101" s="68" t="s">
        <v>65</v>
      </c>
      <c r="D101" s="69"/>
      <c r="E101" s="69"/>
      <c r="F101" s="69"/>
      <c r="G101" s="70"/>
      <c r="H101" s="13">
        <v>60</v>
      </c>
      <c r="I101" s="14">
        <v>0.85</v>
      </c>
      <c r="J101" s="14">
        <v>3.65</v>
      </c>
      <c r="K101" s="15">
        <v>5</v>
      </c>
      <c r="L101" s="16">
        <v>56.34</v>
      </c>
      <c r="M101" s="14">
        <v>0.01</v>
      </c>
      <c r="N101" s="14">
        <v>5.7</v>
      </c>
      <c r="O101" s="17">
        <v>0</v>
      </c>
      <c r="P101" s="15">
        <v>0</v>
      </c>
      <c r="Q101" s="14">
        <v>21.09</v>
      </c>
      <c r="R101" s="14">
        <v>24.58</v>
      </c>
      <c r="S101" s="14">
        <v>12.54</v>
      </c>
      <c r="T101" s="14">
        <v>0.8</v>
      </c>
    </row>
    <row r="102" spans="2:20" ht="15.75" customHeight="1">
      <c r="B102" s="12">
        <v>291</v>
      </c>
      <c r="C102" s="68" t="s">
        <v>66</v>
      </c>
      <c r="D102" s="69"/>
      <c r="E102" s="69"/>
      <c r="F102" s="69"/>
      <c r="G102" s="70"/>
      <c r="H102" s="19">
        <v>200</v>
      </c>
      <c r="I102" s="14">
        <v>15.16</v>
      </c>
      <c r="J102" s="15">
        <v>11.88</v>
      </c>
      <c r="K102" s="15">
        <v>32.119999999999997</v>
      </c>
      <c r="L102" s="18">
        <v>296.25</v>
      </c>
      <c r="M102" s="14">
        <v>0.21299999999999999</v>
      </c>
      <c r="N102" s="14">
        <v>4.75</v>
      </c>
      <c r="O102" s="15">
        <v>0.04</v>
      </c>
      <c r="P102" s="15">
        <v>0</v>
      </c>
      <c r="Q102" s="14">
        <v>31</v>
      </c>
      <c r="R102" s="14">
        <v>213.37</v>
      </c>
      <c r="S102" s="14">
        <v>56.5</v>
      </c>
      <c r="T102" s="14">
        <v>2.2799999999999998</v>
      </c>
    </row>
    <row r="103" spans="2:20" ht="28.5" customHeight="1">
      <c r="B103" s="12" t="s">
        <v>49</v>
      </c>
      <c r="C103" s="68" t="s">
        <v>50</v>
      </c>
      <c r="D103" s="69"/>
      <c r="E103" s="69"/>
      <c r="F103" s="69"/>
      <c r="G103" s="70"/>
      <c r="H103" s="26" t="s">
        <v>51</v>
      </c>
      <c r="I103" s="14">
        <v>0.1</v>
      </c>
      <c r="J103" s="14">
        <v>0.1</v>
      </c>
      <c r="K103" s="15">
        <v>13.9</v>
      </c>
      <c r="L103" s="16">
        <v>57</v>
      </c>
      <c r="M103" s="14">
        <v>0</v>
      </c>
      <c r="N103" s="14">
        <v>1.1200000000000001</v>
      </c>
      <c r="O103" s="17">
        <v>0</v>
      </c>
      <c r="P103" s="15">
        <v>0.01</v>
      </c>
      <c r="Q103" s="14">
        <v>2.86</v>
      </c>
      <c r="R103" s="14">
        <v>1.34</v>
      </c>
      <c r="S103" s="14">
        <v>0.73</v>
      </c>
      <c r="T103" s="14">
        <v>0.08</v>
      </c>
    </row>
    <row r="104" spans="2:20" ht="15.75" customHeight="1">
      <c r="B104" s="12"/>
      <c r="C104" s="68" t="s">
        <v>25</v>
      </c>
      <c r="D104" s="69"/>
      <c r="E104" s="69"/>
      <c r="F104" s="69"/>
      <c r="G104" s="70"/>
      <c r="H104" s="13">
        <v>30</v>
      </c>
      <c r="I104" s="14">
        <v>2.2799999999999998</v>
      </c>
      <c r="J104" s="15">
        <v>0.24</v>
      </c>
      <c r="K104" s="15">
        <v>14.76</v>
      </c>
      <c r="L104" s="18">
        <v>71</v>
      </c>
      <c r="M104" s="14">
        <v>3.3000000000000002E-2</v>
      </c>
      <c r="N104" s="14">
        <v>1.6</v>
      </c>
      <c r="O104" s="17">
        <v>0.03</v>
      </c>
      <c r="P104" s="15">
        <v>0</v>
      </c>
      <c r="Q104" s="14">
        <v>6</v>
      </c>
      <c r="R104" s="14">
        <v>19.5</v>
      </c>
      <c r="S104" s="14">
        <v>4.2</v>
      </c>
      <c r="T104" s="14">
        <v>0.33</v>
      </c>
    </row>
    <row r="105" spans="2:20" ht="15.75" customHeight="1">
      <c r="B105" s="12"/>
      <c r="C105" s="68" t="s">
        <v>61</v>
      </c>
      <c r="D105" s="69"/>
      <c r="E105" s="69"/>
      <c r="F105" s="69"/>
      <c r="G105" s="70"/>
      <c r="H105" s="13">
        <v>20</v>
      </c>
      <c r="I105" s="20">
        <v>1.3</v>
      </c>
      <c r="J105" s="17">
        <v>0.2</v>
      </c>
      <c r="K105" s="17">
        <v>7</v>
      </c>
      <c r="L105" s="34">
        <v>35</v>
      </c>
      <c r="M105" s="20">
        <v>0.02</v>
      </c>
      <c r="N105" s="20">
        <v>0</v>
      </c>
      <c r="O105" s="17">
        <v>0</v>
      </c>
      <c r="P105" s="17">
        <v>0.2</v>
      </c>
      <c r="Q105" s="20">
        <v>4.7</v>
      </c>
      <c r="R105" s="20">
        <v>21.1</v>
      </c>
      <c r="S105" s="20">
        <v>6.3</v>
      </c>
      <c r="T105" s="20">
        <v>0.52</v>
      </c>
    </row>
    <row r="106" spans="2:20" ht="15.75" customHeight="1">
      <c r="B106" s="7"/>
      <c r="C106" s="71" t="s">
        <v>27</v>
      </c>
      <c r="D106" s="72"/>
      <c r="E106" s="72"/>
      <c r="F106" s="72"/>
      <c r="G106" s="73"/>
      <c r="H106" s="8"/>
      <c r="I106" s="22">
        <f t="shared" ref="I106:T106" si="10">SUM(I109:I114)</f>
        <v>17.029999999999998</v>
      </c>
      <c r="J106" s="22">
        <f t="shared" si="10"/>
        <v>11.909999999999998</v>
      </c>
      <c r="K106" s="22">
        <f t="shared" si="10"/>
        <v>84.940000000000012</v>
      </c>
      <c r="L106" s="22">
        <f t="shared" si="10"/>
        <v>515.70000000000005</v>
      </c>
      <c r="M106" s="22">
        <f t="shared" si="10"/>
        <v>0.32600000000000007</v>
      </c>
      <c r="N106" s="22">
        <f t="shared" si="10"/>
        <v>5.35</v>
      </c>
      <c r="O106" s="22">
        <f t="shared" si="10"/>
        <v>5.1000000000000004E-2</v>
      </c>
      <c r="P106" s="22">
        <f t="shared" si="10"/>
        <v>0.67500000000000004</v>
      </c>
      <c r="Q106" s="22">
        <f t="shared" si="10"/>
        <v>48.75</v>
      </c>
      <c r="R106" s="22">
        <f t="shared" si="10"/>
        <v>254.94</v>
      </c>
      <c r="S106" s="22">
        <f t="shared" si="10"/>
        <v>51.8</v>
      </c>
      <c r="T106" s="22">
        <f t="shared" si="10"/>
        <v>3.4970000000000003</v>
      </c>
    </row>
    <row r="107" spans="2:20" ht="16.5" customHeight="1">
      <c r="B107" s="11"/>
      <c r="C107" s="74" t="s">
        <v>52</v>
      </c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6"/>
    </row>
    <row r="108" spans="2:20" ht="15.75" customHeight="1">
      <c r="B108" s="12">
        <v>13</v>
      </c>
      <c r="C108" s="68" t="s">
        <v>55</v>
      </c>
      <c r="D108" s="69"/>
      <c r="E108" s="69"/>
      <c r="F108" s="69"/>
      <c r="G108" s="70"/>
      <c r="H108" s="13">
        <v>60</v>
      </c>
      <c r="I108" s="14">
        <v>0.45600000000000002</v>
      </c>
      <c r="J108" s="14">
        <v>3.65</v>
      </c>
      <c r="K108" s="15">
        <v>1.42</v>
      </c>
      <c r="L108" s="16">
        <v>40.380000000000003</v>
      </c>
      <c r="M108" s="14">
        <v>1.7000000000000001E-2</v>
      </c>
      <c r="N108" s="14">
        <v>5.7</v>
      </c>
      <c r="O108" s="17">
        <v>0</v>
      </c>
      <c r="P108" s="15">
        <v>0</v>
      </c>
      <c r="Q108" s="14">
        <v>13.11</v>
      </c>
      <c r="R108" s="14">
        <v>24.58</v>
      </c>
      <c r="S108" s="14">
        <v>7.98</v>
      </c>
      <c r="T108" s="14">
        <v>0.34200000000000003</v>
      </c>
    </row>
    <row r="109" spans="2:20" ht="28.5" customHeight="1">
      <c r="B109" s="12" t="s">
        <v>67</v>
      </c>
      <c r="C109" s="68" t="s">
        <v>68</v>
      </c>
      <c r="D109" s="69"/>
      <c r="E109" s="69"/>
      <c r="F109" s="69"/>
      <c r="G109" s="70"/>
      <c r="H109" s="13">
        <v>80</v>
      </c>
      <c r="I109" s="14">
        <v>9.6</v>
      </c>
      <c r="J109" s="15">
        <v>6.1</v>
      </c>
      <c r="K109" s="15">
        <v>12.8</v>
      </c>
      <c r="L109" s="18">
        <v>144</v>
      </c>
      <c r="M109" s="14">
        <v>0.24</v>
      </c>
      <c r="N109" s="15">
        <v>0</v>
      </c>
      <c r="O109" s="15">
        <v>0</v>
      </c>
      <c r="P109" s="15">
        <v>0.4</v>
      </c>
      <c r="Q109" s="14">
        <v>26.72</v>
      </c>
      <c r="R109" s="14">
        <v>146.24</v>
      </c>
      <c r="S109" s="14">
        <v>15.8</v>
      </c>
      <c r="T109" s="14">
        <v>1.92</v>
      </c>
    </row>
    <row r="110" spans="2:20" ht="15.75" customHeight="1">
      <c r="B110" s="12">
        <v>315</v>
      </c>
      <c r="C110" s="68" t="s">
        <v>48</v>
      </c>
      <c r="D110" s="69"/>
      <c r="E110" s="69"/>
      <c r="F110" s="69"/>
      <c r="G110" s="70"/>
      <c r="H110" s="13">
        <v>150</v>
      </c>
      <c r="I110" s="14">
        <v>3.65</v>
      </c>
      <c r="J110" s="14">
        <v>5.37</v>
      </c>
      <c r="K110" s="15">
        <v>36.68</v>
      </c>
      <c r="L110" s="16">
        <v>209.7</v>
      </c>
      <c r="M110" s="14">
        <v>2.5000000000000001E-2</v>
      </c>
      <c r="N110" s="20">
        <v>0</v>
      </c>
      <c r="O110" s="15">
        <v>2.1000000000000001E-2</v>
      </c>
      <c r="P110" s="15">
        <v>0</v>
      </c>
      <c r="Q110" s="14">
        <v>1.36</v>
      </c>
      <c r="R110" s="14">
        <v>60.6</v>
      </c>
      <c r="S110" s="14">
        <v>19</v>
      </c>
      <c r="T110" s="14">
        <v>0.53</v>
      </c>
    </row>
    <row r="111" spans="2:20" ht="28.5" customHeight="1">
      <c r="B111" s="12" t="s">
        <v>56</v>
      </c>
      <c r="C111" s="68" t="s">
        <v>39</v>
      </c>
      <c r="D111" s="69"/>
      <c r="E111" s="69"/>
      <c r="F111" s="69"/>
      <c r="G111" s="70"/>
      <c r="H111" s="19" t="s">
        <v>40</v>
      </c>
      <c r="I111" s="14">
        <v>0.2</v>
      </c>
      <c r="J111" s="14"/>
      <c r="K111" s="25">
        <v>13.7</v>
      </c>
      <c r="L111" s="16">
        <v>56</v>
      </c>
      <c r="M111" s="14">
        <v>8.0000000000000002E-3</v>
      </c>
      <c r="N111" s="14">
        <v>3.75</v>
      </c>
      <c r="O111" s="17" t="s">
        <v>26</v>
      </c>
      <c r="P111" s="15">
        <v>7.4999999999999997E-2</v>
      </c>
      <c r="Q111" s="14">
        <v>9.9700000000000006</v>
      </c>
      <c r="R111" s="14">
        <v>7.5</v>
      </c>
      <c r="S111" s="14">
        <v>6.5</v>
      </c>
      <c r="T111" s="14">
        <v>0.19700000000000001</v>
      </c>
    </row>
    <row r="112" spans="2:20" ht="15.75" customHeight="1">
      <c r="B112" s="12"/>
      <c r="C112" s="68" t="s">
        <v>25</v>
      </c>
      <c r="D112" s="69"/>
      <c r="E112" s="69"/>
      <c r="F112" s="69"/>
      <c r="G112" s="70"/>
      <c r="H112" s="13">
        <v>30</v>
      </c>
      <c r="I112" s="14">
        <v>2.2799999999999998</v>
      </c>
      <c r="J112" s="15">
        <v>0.24</v>
      </c>
      <c r="K112" s="15">
        <v>14.76</v>
      </c>
      <c r="L112" s="18">
        <v>71</v>
      </c>
      <c r="M112" s="14">
        <v>3.3000000000000002E-2</v>
      </c>
      <c r="N112" s="14">
        <v>1.6</v>
      </c>
      <c r="O112" s="17">
        <v>0.03</v>
      </c>
      <c r="P112" s="15">
        <v>0</v>
      </c>
      <c r="Q112" s="14">
        <v>6</v>
      </c>
      <c r="R112" s="14">
        <v>19.5</v>
      </c>
      <c r="S112" s="14">
        <v>4.2</v>
      </c>
      <c r="T112" s="14">
        <v>0.33</v>
      </c>
    </row>
    <row r="113" spans="1:21" ht="15.75" customHeight="1">
      <c r="B113" s="12"/>
      <c r="C113" s="68" t="s">
        <v>61</v>
      </c>
      <c r="D113" s="69"/>
      <c r="E113" s="69"/>
      <c r="F113" s="69"/>
      <c r="G113" s="70"/>
      <c r="H113" s="13">
        <v>20</v>
      </c>
      <c r="I113" s="20">
        <v>1.3</v>
      </c>
      <c r="J113" s="17">
        <v>0.2</v>
      </c>
      <c r="K113" s="17">
        <v>7</v>
      </c>
      <c r="L113" s="34">
        <v>35</v>
      </c>
      <c r="M113" s="20">
        <v>0.02</v>
      </c>
      <c r="N113" s="20">
        <v>0</v>
      </c>
      <c r="O113" s="17">
        <v>0</v>
      </c>
      <c r="P113" s="17">
        <v>0.2</v>
      </c>
      <c r="Q113" s="20">
        <v>4.7</v>
      </c>
      <c r="R113" s="20">
        <v>21.1</v>
      </c>
      <c r="S113" s="20">
        <v>6.3</v>
      </c>
      <c r="T113" s="20">
        <v>0.52</v>
      </c>
    </row>
    <row r="114" spans="1:21" ht="15.75" customHeight="1">
      <c r="B114" s="7"/>
      <c r="C114" s="71" t="s">
        <v>27</v>
      </c>
      <c r="D114" s="72"/>
      <c r="E114" s="72"/>
      <c r="F114" s="72"/>
      <c r="G114" s="73"/>
      <c r="H114" s="8"/>
      <c r="I114" s="22">
        <f t="shared" ref="I114:T114" si="11">SUM(I117:I122)</f>
        <v>0</v>
      </c>
      <c r="J114" s="22">
        <f t="shared" si="11"/>
        <v>0</v>
      </c>
      <c r="K114" s="22">
        <f t="shared" si="11"/>
        <v>0</v>
      </c>
      <c r="L114" s="22">
        <f t="shared" si="11"/>
        <v>0</v>
      </c>
      <c r="M114" s="22">
        <f t="shared" si="11"/>
        <v>0</v>
      </c>
      <c r="N114" s="22">
        <f t="shared" si="11"/>
        <v>0</v>
      </c>
      <c r="O114" s="22">
        <f t="shared" si="11"/>
        <v>0</v>
      </c>
      <c r="P114" s="22">
        <f t="shared" si="11"/>
        <v>0</v>
      </c>
      <c r="Q114" s="22">
        <f t="shared" si="11"/>
        <v>0</v>
      </c>
      <c r="R114" s="22">
        <f t="shared" si="11"/>
        <v>0</v>
      </c>
      <c r="S114" s="22">
        <f t="shared" si="11"/>
        <v>0</v>
      </c>
      <c r="T114" s="22">
        <f t="shared" si="11"/>
        <v>0</v>
      </c>
    </row>
    <row r="115" spans="1:21" ht="15.75" customHeight="1">
      <c r="B115" s="27"/>
      <c r="C115" s="28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4"/>
      <c r="R115" s="4"/>
      <c r="S115" s="4"/>
      <c r="T115" s="4"/>
    </row>
    <row r="116" spans="1:21">
      <c r="B116" s="3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1" ht="15.75" customHeight="1">
      <c r="A117" s="65" t="s">
        <v>69</v>
      </c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7"/>
    </row>
    <row r="118" spans="1:21" ht="15.75" customHeight="1">
      <c r="A118" s="65" t="s">
        <v>70</v>
      </c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7"/>
    </row>
    <row r="119" spans="1:21" ht="15.75" customHeight="1">
      <c r="A119" s="65" t="s">
        <v>71</v>
      </c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7"/>
    </row>
    <row r="120" spans="1:21">
      <c r="B120" s="3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1">
      <c r="B121" s="3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1">
      <c r="B122" s="3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1">
      <c r="B123" s="3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1">
      <c r="B124" s="3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1">
      <c r="B125" s="3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1">
      <c r="B126" s="3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1">
      <c r="B127" s="3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</sheetData>
  <mergeCells count="109">
    <mergeCell ref="D2:P4"/>
    <mergeCell ref="C6:G6"/>
    <mergeCell ref="C7:T7"/>
    <mergeCell ref="C8:T8"/>
    <mergeCell ref="C9:G9"/>
    <mergeCell ref="C10:G10"/>
    <mergeCell ref="C11:G11"/>
    <mergeCell ref="C12:G12"/>
    <mergeCell ref="C13:G13"/>
    <mergeCell ref="C14:G14"/>
    <mergeCell ref="C15:G15"/>
    <mergeCell ref="C16:T16"/>
    <mergeCell ref="C17:G17"/>
    <mergeCell ref="C18:G18"/>
    <mergeCell ref="C19:G19"/>
    <mergeCell ref="C20:G20"/>
    <mergeCell ref="C21:G21"/>
    <mergeCell ref="C22:G22"/>
    <mergeCell ref="C23:G23"/>
    <mergeCell ref="C24:T24"/>
    <mergeCell ref="C25:G25"/>
    <mergeCell ref="C26:G26"/>
    <mergeCell ref="C27:G27"/>
    <mergeCell ref="C28:G28"/>
    <mergeCell ref="C29:G29"/>
    <mergeCell ref="C30:G30"/>
    <mergeCell ref="C31:G31"/>
    <mergeCell ref="C32:T32"/>
    <mergeCell ref="C33:G33"/>
    <mergeCell ref="C34:G34"/>
    <mergeCell ref="C35:G35"/>
    <mergeCell ref="C36:G36"/>
    <mergeCell ref="C37:G37"/>
    <mergeCell ref="C38:G38"/>
    <mergeCell ref="C39:G39"/>
    <mergeCell ref="C40:G40"/>
    <mergeCell ref="C41:T41"/>
    <mergeCell ref="C42:G42"/>
    <mergeCell ref="C43:G43"/>
    <mergeCell ref="C44:G44"/>
    <mergeCell ref="C45:G45"/>
    <mergeCell ref="C46:G46"/>
    <mergeCell ref="C47:G47"/>
    <mergeCell ref="C48:G48"/>
    <mergeCell ref="C49:G49"/>
    <mergeCell ref="C50:T50"/>
    <mergeCell ref="C51:G51"/>
    <mergeCell ref="C52:G52"/>
    <mergeCell ref="C53:G53"/>
    <mergeCell ref="C54:G54"/>
    <mergeCell ref="C55:G55"/>
    <mergeCell ref="C56:G56"/>
    <mergeCell ref="C57:G57"/>
    <mergeCell ref="C58:G58"/>
    <mergeCell ref="C63:G63"/>
    <mergeCell ref="C64:T64"/>
    <mergeCell ref="C65:T65"/>
    <mergeCell ref="C66:G66"/>
    <mergeCell ref="C67:G67"/>
    <mergeCell ref="C68:G68"/>
    <mergeCell ref="C69:G69"/>
    <mergeCell ref="C70:G70"/>
    <mergeCell ref="C71:G71"/>
    <mergeCell ref="C72:G72"/>
    <mergeCell ref="C73:G73"/>
    <mergeCell ref="C74:T74"/>
    <mergeCell ref="C75:G75"/>
    <mergeCell ref="C76:G76"/>
    <mergeCell ref="C77:G77"/>
    <mergeCell ref="C78:G78"/>
    <mergeCell ref="C79:G79"/>
    <mergeCell ref="C80:G80"/>
    <mergeCell ref="C81:T81"/>
    <mergeCell ref="C82:G82"/>
    <mergeCell ref="C83:G83"/>
    <mergeCell ref="C84:G84"/>
    <mergeCell ref="C85:G85"/>
    <mergeCell ref="C86:G86"/>
    <mergeCell ref="C87:G87"/>
    <mergeCell ref="C88:G88"/>
    <mergeCell ref="C89:G89"/>
    <mergeCell ref="C90:T90"/>
    <mergeCell ref="C91:G91"/>
    <mergeCell ref="C92:G92"/>
    <mergeCell ref="C93:G93"/>
    <mergeCell ref="C94:G94"/>
    <mergeCell ref="C95:G95"/>
    <mergeCell ref="C96:G96"/>
    <mergeCell ref="C97:G97"/>
    <mergeCell ref="C98:G98"/>
    <mergeCell ref="C99:T99"/>
    <mergeCell ref="C100:G100"/>
    <mergeCell ref="C101:G101"/>
    <mergeCell ref="C102:G102"/>
    <mergeCell ref="C103:G103"/>
    <mergeCell ref="C104:G104"/>
    <mergeCell ref="C105:G105"/>
    <mergeCell ref="C106:G106"/>
    <mergeCell ref="C107:T107"/>
    <mergeCell ref="A119:U119"/>
    <mergeCell ref="C108:G108"/>
    <mergeCell ref="C109:G109"/>
    <mergeCell ref="C110:G110"/>
    <mergeCell ref="C111:G111"/>
    <mergeCell ref="C112:G112"/>
    <mergeCell ref="C113:G113"/>
    <mergeCell ref="C114:G114"/>
    <mergeCell ref="A117:U117"/>
    <mergeCell ref="A118:U1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V110"/>
  <sheetViews>
    <sheetView workbookViewId="0"/>
  </sheetViews>
  <sheetFormatPr defaultColWidth="8" defaultRowHeight="15"/>
  <cols>
    <col min="1" max="1" width="26.28515625" customWidth="1"/>
    <col min="13" max="13" width="24.7109375" customWidth="1"/>
    <col min="25" max="25" width="25.28515625" customWidth="1"/>
    <col min="37" max="37" width="24.85546875" customWidth="1"/>
    <col min="49" max="49" width="23.7109375" customWidth="1"/>
    <col min="61" max="61" width="23.85546875" customWidth="1"/>
    <col min="62" max="62" width="10.28515625" customWidth="1"/>
    <col min="73" max="73" width="22.42578125" customWidth="1"/>
  </cols>
  <sheetData>
    <row r="1" spans="1:74" ht="15.75" customHeight="1">
      <c r="A1" s="35" t="s">
        <v>72</v>
      </c>
      <c r="B1" s="35"/>
      <c r="C1" s="35"/>
      <c r="D1" s="35"/>
      <c r="E1" s="35"/>
      <c r="F1" s="35" t="s">
        <v>73</v>
      </c>
      <c r="G1" s="35"/>
      <c r="H1" s="35"/>
      <c r="M1" s="35" t="s">
        <v>72</v>
      </c>
      <c r="N1" s="35"/>
      <c r="O1" s="35"/>
      <c r="P1" s="35"/>
      <c r="Q1" s="35"/>
      <c r="R1" s="35" t="s">
        <v>73</v>
      </c>
      <c r="S1" s="35"/>
      <c r="T1" s="35"/>
      <c r="Y1" s="35" t="s">
        <v>72</v>
      </c>
      <c r="Z1" s="35"/>
      <c r="AA1" s="35"/>
      <c r="AB1" s="35"/>
      <c r="AC1" s="35"/>
      <c r="AD1" s="35" t="s">
        <v>73</v>
      </c>
      <c r="AE1" s="35"/>
      <c r="AF1" s="35"/>
      <c r="AK1" s="35" t="s">
        <v>72</v>
      </c>
      <c r="AL1" s="35"/>
      <c r="AM1" s="35"/>
      <c r="AN1" s="35"/>
      <c r="AO1" s="35"/>
      <c r="AP1" s="35" t="s">
        <v>73</v>
      </c>
      <c r="AQ1" s="35"/>
      <c r="AR1" s="35"/>
      <c r="AW1" s="35" t="s">
        <v>72</v>
      </c>
      <c r="AX1" s="35"/>
      <c r="AY1" s="35"/>
      <c r="AZ1" s="35"/>
      <c r="BA1" s="35"/>
      <c r="BB1" s="35" t="s">
        <v>73</v>
      </c>
      <c r="BC1" s="35"/>
      <c r="BD1" s="35"/>
      <c r="BI1" s="35" t="s">
        <v>72</v>
      </c>
      <c r="BJ1" s="35"/>
      <c r="BK1" s="35"/>
      <c r="BL1" s="35"/>
      <c r="BM1" s="35"/>
      <c r="BN1" s="35" t="s">
        <v>73</v>
      </c>
      <c r="BO1" s="35"/>
      <c r="BP1" s="35"/>
    </row>
    <row r="2" spans="1:74" ht="15.75" customHeight="1">
      <c r="A2" s="35" t="s">
        <v>74</v>
      </c>
      <c r="B2" s="35"/>
      <c r="C2" s="35"/>
      <c r="D2" s="35"/>
      <c r="E2" s="35" t="s">
        <v>75</v>
      </c>
      <c r="F2" s="35"/>
      <c r="G2" s="35"/>
      <c r="H2" s="35"/>
      <c r="I2" s="35"/>
      <c r="J2" s="35"/>
      <c r="K2" s="35"/>
      <c r="L2" s="35"/>
      <c r="M2" s="35" t="s">
        <v>74</v>
      </c>
      <c r="N2" s="35"/>
      <c r="O2" s="35"/>
      <c r="P2" s="35"/>
      <c r="Q2" s="35" t="s">
        <v>75</v>
      </c>
      <c r="R2" s="35"/>
      <c r="S2" s="35"/>
      <c r="T2" s="35"/>
      <c r="U2" s="35"/>
      <c r="V2" s="35"/>
      <c r="W2" s="35"/>
      <c r="Y2" s="35" t="s">
        <v>74</v>
      </c>
      <c r="Z2" s="35"/>
      <c r="AA2" s="35"/>
      <c r="AB2" s="35"/>
      <c r="AC2" s="35" t="s">
        <v>75</v>
      </c>
      <c r="AD2" s="35"/>
      <c r="AE2" s="35"/>
      <c r="AF2" s="35"/>
      <c r="AG2" s="35"/>
      <c r="AH2" s="35"/>
      <c r="AI2" s="35"/>
      <c r="AK2" s="35" t="s">
        <v>74</v>
      </c>
      <c r="AL2" s="35"/>
      <c r="AM2" s="35"/>
      <c r="AN2" s="35"/>
      <c r="AO2" s="35" t="s">
        <v>75</v>
      </c>
      <c r="AP2" s="35"/>
      <c r="AQ2" s="35"/>
      <c r="AR2" s="35"/>
      <c r="AS2" s="35"/>
      <c r="AT2" s="35"/>
      <c r="AU2" s="35"/>
      <c r="AW2" s="35" t="s">
        <v>74</v>
      </c>
      <c r="AX2" s="35"/>
      <c r="AY2" s="35"/>
      <c r="AZ2" s="35"/>
      <c r="BA2" s="35" t="s">
        <v>75</v>
      </c>
      <c r="BB2" s="35"/>
      <c r="BC2" s="35"/>
      <c r="BD2" s="35"/>
      <c r="BE2" s="35"/>
      <c r="BF2" s="35"/>
      <c r="BG2" s="35"/>
      <c r="BI2" s="35" t="s">
        <v>74</v>
      </c>
      <c r="BJ2" s="35"/>
      <c r="BK2" s="35"/>
      <c r="BL2" s="35"/>
      <c r="BM2" s="35" t="s">
        <v>75</v>
      </c>
      <c r="BN2" s="35"/>
      <c r="BO2" s="35"/>
      <c r="BP2" s="35"/>
      <c r="BQ2" s="35"/>
      <c r="BR2" s="35"/>
      <c r="BS2" s="35"/>
    </row>
    <row r="3" spans="1:74" ht="15.75" customHeight="1">
      <c r="A3" s="35"/>
      <c r="B3" s="35"/>
      <c r="C3" s="35"/>
      <c r="D3" s="35"/>
      <c r="E3" s="35" t="s">
        <v>76</v>
      </c>
      <c r="F3" s="35"/>
      <c r="G3" s="35"/>
      <c r="H3" s="35"/>
      <c r="M3" s="35"/>
      <c r="N3" s="35"/>
      <c r="O3" s="35"/>
      <c r="P3" s="35"/>
      <c r="Q3" s="35" t="s">
        <v>77</v>
      </c>
      <c r="R3" s="35"/>
      <c r="S3" s="35"/>
      <c r="T3" s="35"/>
      <c r="Y3" s="35"/>
      <c r="Z3" s="35"/>
      <c r="AA3" s="35"/>
      <c r="AB3" s="35"/>
      <c r="AC3" s="35" t="s">
        <v>78</v>
      </c>
      <c r="AD3" s="35"/>
      <c r="AE3" s="35"/>
      <c r="AF3" s="35"/>
      <c r="AK3" s="35"/>
      <c r="AL3" s="35"/>
      <c r="AM3" s="35"/>
      <c r="AN3" s="35"/>
      <c r="AO3" s="35" t="s">
        <v>79</v>
      </c>
      <c r="AP3" s="35"/>
      <c r="AQ3" s="35"/>
      <c r="AR3" s="35"/>
      <c r="AW3" s="35"/>
      <c r="AX3" s="35"/>
      <c r="AY3" s="35"/>
      <c r="AZ3" s="35"/>
      <c r="BA3" s="35" t="s">
        <v>80</v>
      </c>
      <c r="BB3" s="35"/>
      <c r="BC3" s="35"/>
      <c r="BD3" s="35"/>
      <c r="BI3" s="35"/>
      <c r="BJ3" s="35"/>
      <c r="BK3" s="35"/>
      <c r="BL3" s="35"/>
      <c r="BM3" s="35" t="s">
        <v>81</v>
      </c>
      <c r="BN3" s="35"/>
      <c r="BO3" s="35"/>
      <c r="BP3" s="35"/>
    </row>
    <row r="4" spans="1:74" ht="15.75" customHeight="1">
      <c r="A4" s="35"/>
      <c r="B4" s="35"/>
      <c r="C4" s="35"/>
      <c r="D4" s="35"/>
      <c r="E4" s="35"/>
      <c r="F4" s="35"/>
      <c r="G4" s="35"/>
      <c r="H4" s="35"/>
      <c r="M4" s="35"/>
      <c r="N4" s="35"/>
      <c r="O4" s="35"/>
      <c r="P4" s="35"/>
      <c r="Q4" s="35"/>
      <c r="R4" s="35"/>
      <c r="S4" s="35"/>
      <c r="T4" s="35"/>
      <c r="Y4" s="35"/>
      <c r="Z4" s="35"/>
      <c r="AA4" s="35"/>
      <c r="AB4" s="35"/>
      <c r="AC4" s="35"/>
      <c r="AD4" s="35"/>
      <c r="AE4" s="35"/>
      <c r="AF4" s="35"/>
      <c r="AK4" s="35"/>
      <c r="AL4" s="35"/>
      <c r="AM4" s="35"/>
      <c r="AN4" s="35"/>
      <c r="AO4" s="35"/>
      <c r="AP4" s="35"/>
      <c r="AQ4" s="35"/>
      <c r="AR4" s="35"/>
      <c r="AW4" s="35"/>
      <c r="AX4" s="35"/>
      <c r="AY4" s="35"/>
      <c r="AZ4" s="35"/>
      <c r="BA4" s="35"/>
      <c r="BB4" s="35"/>
      <c r="BC4" s="35"/>
      <c r="BD4" s="35"/>
      <c r="BI4" s="35"/>
      <c r="BJ4" s="35"/>
      <c r="BK4" s="35"/>
      <c r="BL4" s="35"/>
      <c r="BM4" s="35"/>
      <c r="BN4" s="35"/>
      <c r="BO4" s="35"/>
      <c r="BP4" s="35"/>
    </row>
    <row r="5" spans="1:74" ht="15.75" customHeight="1">
      <c r="A5" s="36" t="s">
        <v>82</v>
      </c>
      <c r="B5" s="89" t="s">
        <v>83</v>
      </c>
      <c r="C5" s="90"/>
      <c r="D5" s="90"/>
      <c r="E5" s="90"/>
      <c r="F5" s="90"/>
      <c r="G5" s="90"/>
      <c r="H5" s="90"/>
      <c r="I5" s="91"/>
      <c r="J5" s="37"/>
      <c r="K5" s="36" t="s">
        <v>84</v>
      </c>
      <c r="M5" s="36" t="s">
        <v>82</v>
      </c>
      <c r="N5" s="89" t="s">
        <v>83</v>
      </c>
      <c r="O5" s="90"/>
      <c r="P5" s="90"/>
      <c r="Q5" s="90"/>
      <c r="R5" s="90"/>
      <c r="S5" s="90"/>
      <c r="T5" s="90"/>
      <c r="U5" s="91"/>
      <c r="V5" s="37"/>
      <c r="W5" s="36" t="s">
        <v>84</v>
      </c>
      <c r="Y5" s="36" t="s">
        <v>82</v>
      </c>
      <c r="Z5" s="89" t="s">
        <v>83</v>
      </c>
      <c r="AA5" s="90"/>
      <c r="AB5" s="90"/>
      <c r="AC5" s="90"/>
      <c r="AD5" s="90"/>
      <c r="AE5" s="90"/>
      <c r="AF5" s="90"/>
      <c r="AG5" s="91"/>
      <c r="AH5" s="37"/>
      <c r="AI5" s="36" t="s">
        <v>84</v>
      </c>
      <c r="AK5" s="36" t="s">
        <v>82</v>
      </c>
      <c r="AL5" s="89" t="s">
        <v>83</v>
      </c>
      <c r="AM5" s="90"/>
      <c r="AN5" s="90"/>
      <c r="AO5" s="90"/>
      <c r="AP5" s="90"/>
      <c r="AQ5" s="90"/>
      <c r="AR5" s="90"/>
      <c r="AS5" s="91"/>
      <c r="AT5" s="37"/>
      <c r="AU5" s="36" t="s">
        <v>84</v>
      </c>
      <c r="AW5" s="36" t="s">
        <v>82</v>
      </c>
      <c r="AX5" s="89" t="s">
        <v>83</v>
      </c>
      <c r="AY5" s="90"/>
      <c r="AZ5" s="90"/>
      <c r="BA5" s="90"/>
      <c r="BB5" s="90"/>
      <c r="BC5" s="90"/>
      <c r="BD5" s="90"/>
      <c r="BE5" s="91"/>
      <c r="BF5" s="37"/>
      <c r="BG5" s="36" t="s">
        <v>84</v>
      </c>
      <c r="BI5" s="36" t="s">
        <v>82</v>
      </c>
      <c r="BJ5" s="89" t="s">
        <v>83</v>
      </c>
      <c r="BK5" s="90"/>
      <c r="BL5" s="90"/>
      <c r="BM5" s="90"/>
      <c r="BN5" s="90"/>
      <c r="BO5" s="90"/>
      <c r="BP5" s="90"/>
      <c r="BQ5" s="91"/>
      <c r="BR5" s="37"/>
      <c r="BS5" s="36" t="s">
        <v>84</v>
      </c>
      <c r="BU5" s="92" t="s">
        <v>85</v>
      </c>
      <c r="BV5" s="93"/>
    </row>
    <row r="6" spans="1:74" ht="30.75" customHeight="1">
      <c r="A6" s="38"/>
      <c r="B6" s="39" t="s">
        <v>86</v>
      </c>
      <c r="C6" s="39"/>
      <c r="D6" s="39" t="s">
        <v>87</v>
      </c>
      <c r="E6" s="39" t="s">
        <v>88</v>
      </c>
      <c r="F6" s="39" t="s">
        <v>89</v>
      </c>
      <c r="G6" s="39" t="s">
        <v>90</v>
      </c>
      <c r="H6" s="39"/>
      <c r="I6" s="39"/>
      <c r="J6" s="39"/>
      <c r="K6" s="36"/>
      <c r="M6" s="38"/>
      <c r="N6" s="40" t="s">
        <v>91</v>
      </c>
      <c r="O6" s="39" t="s">
        <v>92</v>
      </c>
      <c r="P6" s="40" t="s">
        <v>93</v>
      </c>
      <c r="Q6" s="39"/>
      <c r="R6" s="39" t="s">
        <v>94</v>
      </c>
      <c r="S6" s="39" t="s">
        <v>90</v>
      </c>
      <c r="T6" s="39"/>
      <c r="U6" s="39"/>
      <c r="V6" s="39"/>
      <c r="W6" s="36"/>
      <c r="Y6" s="38"/>
      <c r="Z6" s="39" t="s">
        <v>95</v>
      </c>
      <c r="AA6" s="39"/>
      <c r="AB6" s="39" t="s">
        <v>96</v>
      </c>
      <c r="AC6" s="40" t="s">
        <v>97</v>
      </c>
      <c r="AD6" s="39" t="s">
        <v>98</v>
      </c>
      <c r="AE6" s="39" t="s">
        <v>90</v>
      </c>
      <c r="AF6" s="39"/>
      <c r="AG6" s="39"/>
      <c r="AH6" s="39"/>
      <c r="AI6" s="36"/>
      <c r="AK6" s="38"/>
      <c r="AL6" s="39" t="s">
        <v>99</v>
      </c>
      <c r="AM6" s="39" t="s">
        <v>100</v>
      </c>
      <c r="AN6" s="40" t="s">
        <v>101</v>
      </c>
      <c r="AO6" s="39" t="s">
        <v>89</v>
      </c>
      <c r="AP6" s="39" t="s">
        <v>90</v>
      </c>
      <c r="AQ6" s="39" t="s">
        <v>91</v>
      </c>
      <c r="AR6" s="39"/>
      <c r="AS6" s="39"/>
      <c r="AT6" s="39"/>
      <c r="AU6" s="36"/>
      <c r="AW6" s="38"/>
      <c r="AX6" s="39" t="s">
        <v>91</v>
      </c>
      <c r="AY6" s="39" t="s">
        <v>102</v>
      </c>
      <c r="AZ6" s="39" t="s">
        <v>103</v>
      </c>
      <c r="BA6" s="39" t="s">
        <v>104</v>
      </c>
      <c r="BB6" s="39" t="s">
        <v>105</v>
      </c>
      <c r="BC6" s="39" t="s">
        <v>90</v>
      </c>
      <c r="BD6" s="39"/>
      <c r="BE6" s="39"/>
      <c r="BF6" s="39"/>
      <c r="BG6" s="36"/>
      <c r="BI6" s="38"/>
      <c r="BJ6" s="39" t="s">
        <v>91</v>
      </c>
      <c r="BK6" s="39" t="s">
        <v>106</v>
      </c>
      <c r="BL6" s="39" t="s">
        <v>87</v>
      </c>
      <c r="BM6" s="40" t="s">
        <v>97</v>
      </c>
      <c r="BN6" s="39" t="s">
        <v>98</v>
      </c>
      <c r="BO6" s="39" t="s">
        <v>90</v>
      </c>
      <c r="BP6" s="39"/>
      <c r="BQ6" s="39"/>
      <c r="BR6" s="39"/>
      <c r="BS6" s="36"/>
      <c r="BU6" s="38"/>
      <c r="BV6" s="41"/>
    </row>
    <row r="7" spans="1:74" ht="15.75" customHeight="1">
      <c r="A7" s="36" t="s">
        <v>107</v>
      </c>
      <c r="B7" s="36"/>
      <c r="C7" s="36"/>
      <c r="D7" s="36">
        <v>80</v>
      </c>
      <c r="E7" s="36"/>
      <c r="F7" s="36"/>
      <c r="G7" s="36"/>
      <c r="H7" s="36"/>
      <c r="I7" s="36"/>
      <c r="J7" s="36"/>
      <c r="K7" s="36">
        <f t="shared" ref="K7:K54" si="0">SUM(B7:J7)</f>
        <v>80</v>
      </c>
      <c r="M7" s="36" t="s">
        <v>107</v>
      </c>
      <c r="N7" s="36"/>
      <c r="O7" s="36"/>
      <c r="P7" s="36"/>
      <c r="Q7" s="36"/>
      <c r="R7" s="36"/>
      <c r="S7" s="36"/>
      <c r="T7" s="36"/>
      <c r="U7" s="36"/>
      <c r="V7" s="36"/>
      <c r="W7" s="36">
        <f t="shared" ref="W7:W54" si="1">SUM(N7:V7)</f>
        <v>0</v>
      </c>
      <c r="Y7" s="36" t="s">
        <v>107</v>
      </c>
      <c r="Z7" s="36"/>
      <c r="AA7" s="36"/>
      <c r="AB7" s="36">
        <v>110</v>
      </c>
      <c r="AC7" s="36"/>
      <c r="AD7" s="36"/>
      <c r="AE7" s="36"/>
      <c r="AF7" s="36"/>
      <c r="AG7" s="36"/>
      <c r="AH7" s="36"/>
      <c r="AI7" s="36">
        <f t="shared" ref="AI7:AI54" si="2">SUM(Z7:AH7)</f>
        <v>110</v>
      </c>
      <c r="AK7" s="36" t="s">
        <v>107</v>
      </c>
      <c r="AL7" s="36"/>
      <c r="AM7" s="36"/>
      <c r="AN7" s="36"/>
      <c r="AO7" s="36"/>
      <c r="AP7" s="36"/>
      <c r="AQ7" s="36"/>
      <c r="AR7" s="36"/>
      <c r="AS7" s="36"/>
      <c r="AT7" s="36"/>
      <c r="AU7" s="36">
        <f t="shared" ref="AU7:AU54" si="3">SUM(AL7:AT7)</f>
        <v>0</v>
      </c>
      <c r="AW7" s="36" t="s">
        <v>107</v>
      </c>
      <c r="AX7" s="36"/>
      <c r="AY7" s="36"/>
      <c r="AZ7" s="36"/>
      <c r="BA7" s="36"/>
      <c r="BB7" s="36"/>
      <c r="BC7" s="36"/>
      <c r="BD7" s="36"/>
      <c r="BE7" s="36"/>
      <c r="BF7" s="36"/>
      <c r="BG7" s="36">
        <f t="shared" ref="BG7:BG54" si="4">SUM(AX7:BF7)</f>
        <v>0</v>
      </c>
      <c r="BI7" s="36" t="s">
        <v>107</v>
      </c>
      <c r="BJ7" s="36"/>
      <c r="BK7" s="36"/>
      <c r="BL7" s="36">
        <v>80</v>
      </c>
      <c r="BM7" s="36"/>
      <c r="BN7" s="36"/>
      <c r="BO7" s="36"/>
      <c r="BP7" s="36"/>
      <c r="BQ7" s="36"/>
      <c r="BR7" s="36"/>
      <c r="BS7" s="36">
        <f t="shared" ref="BS7:BS54" si="5">SUM(BJ7:BR7)</f>
        <v>80</v>
      </c>
      <c r="BU7" s="36" t="s">
        <v>107</v>
      </c>
      <c r="BV7" s="42">
        <f t="shared" ref="BV7:BV54" si="6">K7+W7+AI7+AU7+BG7+BS7</f>
        <v>270</v>
      </c>
    </row>
    <row r="8" spans="1:74" ht="15.75" customHeight="1">
      <c r="A8" s="36" t="s">
        <v>108</v>
      </c>
      <c r="B8" s="36"/>
      <c r="C8" s="36"/>
      <c r="D8" s="36"/>
      <c r="E8" s="36"/>
      <c r="F8" s="36"/>
      <c r="G8" s="36"/>
      <c r="H8" s="36"/>
      <c r="I8" s="36"/>
      <c r="J8" s="36"/>
      <c r="K8" s="36">
        <f t="shared" si="0"/>
        <v>0</v>
      </c>
      <c r="M8" s="36" t="s">
        <v>108</v>
      </c>
      <c r="N8" s="36"/>
      <c r="O8" s="36"/>
      <c r="P8" s="36"/>
      <c r="Q8" s="36"/>
      <c r="R8" s="36"/>
      <c r="S8" s="36"/>
      <c r="T8" s="36"/>
      <c r="U8" s="36"/>
      <c r="V8" s="36"/>
      <c r="W8" s="36">
        <f t="shared" si="1"/>
        <v>0</v>
      </c>
      <c r="Y8" s="36" t="s">
        <v>108</v>
      </c>
      <c r="Z8" s="36"/>
      <c r="AA8" s="36"/>
      <c r="AB8" s="36"/>
      <c r="AC8" s="36"/>
      <c r="AD8" s="36"/>
      <c r="AE8" s="36"/>
      <c r="AF8" s="36"/>
      <c r="AG8" s="36"/>
      <c r="AH8" s="36"/>
      <c r="AI8" s="36">
        <f t="shared" si="2"/>
        <v>0</v>
      </c>
      <c r="AK8" s="36" t="s">
        <v>108</v>
      </c>
      <c r="AL8" s="36"/>
      <c r="AM8" s="36"/>
      <c r="AN8" s="36"/>
      <c r="AO8" s="36"/>
      <c r="AP8" s="36"/>
      <c r="AQ8" s="36"/>
      <c r="AR8" s="36"/>
      <c r="AS8" s="36"/>
      <c r="AT8" s="36"/>
      <c r="AU8" s="36">
        <f t="shared" si="3"/>
        <v>0</v>
      </c>
      <c r="AW8" s="36" t="s">
        <v>108</v>
      </c>
      <c r="AX8" s="36"/>
      <c r="AY8" s="36"/>
      <c r="AZ8" s="36"/>
      <c r="BA8" s="36"/>
      <c r="BB8" s="36"/>
      <c r="BC8" s="36"/>
      <c r="BD8" s="36"/>
      <c r="BE8" s="36"/>
      <c r="BF8" s="36"/>
      <c r="BG8" s="36">
        <f t="shared" si="4"/>
        <v>0</v>
      </c>
      <c r="BI8" s="36" t="s">
        <v>108</v>
      </c>
      <c r="BJ8" s="36"/>
      <c r="BK8" s="36"/>
      <c r="BL8" s="36"/>
      <c r="BM8" s="36"/>
      <c r="BN8" s="36"/>
      <c r="BO8" s="36"/>
      <c r="BP8" s="36"/>
      <c r="BQ8" s="36"/>
      <c r="BR8" s="36"/>
      <c r="BS8" s="36">
        <f t="shared" si="5"/>
        <v>0</v>
      </c>
      <c r="BU8" s="36" t="s">
        <v>108</v>
      </c>
      <c r="BV8" s="42">
        <f t="shared" si="6"/>
        <v>0</v>
      </c>
    </row>
    <row r="9" spans="1:74" ht="15.75" customHeight="1">
      <c r="A9" s="36" t="s">
        <v>109</v>
      </c>
      <c r="B9" s="36"/>
      <c r="C9" s="36"/>
      <c r="D9" s="36"/>
      <c r="E9" s="36"/>
      <c r="F9" s="36"/>
      <c r="G9" s="36"/>
      <c r="H9" s="36"/>
      <c r="I9" s="36"/>
      <c r="J9" s="36"/>
      <c r="K9" s="36">
        <f t="shared" si="0"/>
        <v>0</v>
      </c>
      <c r="M9" s="36" t="s">
        <v>109</v>
      </c>
      <c r="N9" s="36"/>
      <c r="O9" s="36"/>
      <c r="P9" s="36"/>
      <c r="Q9" s="36"/>
      <c r="R9" s="36"/>
      <c r="S9" s="36"/>
      <c r="T9" s="36"/>
      <c r="U9" s="36"/>
      <c r="V9" s="36"/>
      <c r="W9" s="36">
        <f t="shared" si="1"/>
        <v>0</v>
      </c>
      <c r="Y9" s="36" t="s">
        <v>109</v>
      </c>
      <c r="Z9" s="36"/>
      <c r="AA9" s="36"/>
      <c r="AB9" s="42"/>
      <c r="AC9" s="36"/>
      <c r="AD9" s="36"/>
      <c r="AE9" s="36"/>
      <c r="AF9" s="36"/>
      <c r="AG9" s="36"/>
      <c r="AH9" s="36"/>
      <c r="AI9" s="36">
        <f t="shared" si="2"/>
        <v>0</v>
      </c>
      <c r="AK9" s="36" t="s">
        <v>109</v>
      </c>
      <c r="AL9" s="36"/>
      <c r="AM9" s="42">
        <v>98.5</v>
      </c>
      <c r="AN9" s="36"/>
      <c r="AO9" s="36"/>
      <c r="AP9" s="36"/>
      <c r="AQ9" s="36"/>
      <c r="AR9" s="36"/>
      <c r="AS9" s="36"/>
      <c r="AT9" s="36"/>
      <c r="AU9" s="36">
        <f t="shared" si="3"/>
        <v>98.5</v>
      </c>
      <c r="AW9" s="36" t="s">
        <v>109</v>
      </c>
      <c r="AX9" s="36"/>
      <c r="AY9" s="36"/>
      <c r="AZ9" s="36"/>
      <c r="BA9" s="36"/>
      <c r="BB9" s="36"/>
      <c r="BC9" s="36"/>
      <c r="BD9" s="36"/>
      <c r="BE9" s="36"/>
      <c r="BF9" s="36"/>
      <c r="BG9" s="36">
        <f t="shared" si="4"/>
        <v>0</v>
      </c>
      <c r="BI9" s="36" t="s">
        <v>109</v>
      </c>
      <c r="BJ9" s="36"/>
      <c r="BK9" s="36"/>
      <c r="BL9" s="36"/>
      <c r="BM9" s="36"/>
      <c r="BN9" s="36"/>
      <c r="BO9" s="36"/>
      <c r="BP9" s="36"/>
      <c r="BQ9" s="36"/>
      <c r="BR9" s="36"/>
      <c r="BS9" s="36">
        <f t="shared" si="5"/>
        <v>0</v>
      </c>
      <c r="BU9" s="36" t="s">
        <v>109</v>
      </c>
      <c r="BV9" s="42">
        <f t="shared" si="6"/>
        <v>98.5</v>
      </c>
    </row>
    <row r="10" spans="1:74" ht="15.75" customHeight="1">
      <c r="A10" s="36" t="s">
        <v>110</v>
      </c>
      <c r="B10" s="36"/>
      <c r="C10" s="36"/>
      <c r="D10" s="36">
        <v>5</v>
      </c>
      <c r="E10" s="36">
        <v>5</v>
      </c>
      <c r="F10" s="36"/>
      <c r="G10" s="36"/>
      <c r="H10" s="36"/>
      <c r="I10" s="36"/>
      <c r="J10" s="36"/>
      <c r="K10" s="36">
        <f t="shared" si="0"/>
        <v>10</v>
      </c>
      <c r="M10" s="36" t="s">
        <v>110</v>
      </c>
      <c r="N10" s="36"/>
      <c r="O10" s="36"/>
      <c r="P10" s="36"/>
      <c r="Q10" s="36"/>
      <c r="R10" s="36"/>
      <c r="S10" s="36"/>
      <c r="T10" s="36"/>
      <c r="U10" s="36"/>
      <c r="V10" s="36"/>
      <c r="W10" s="36">
        <f t="shared" si="1"/>
        <v>0</v>
      </c>
      <c r="Y10" s="36" t="s">
        <v>110</v>
      </c>
      <c r="Z10" s="36"/>
      <c r="AA10" s="36"/>
      <c r="AB10" s="42">
        <v>3.3</v>
      </c>
      <c r="AC10" s="36">
        <v>5</v>
      </c>
      <c r="AD10" s="36"/>
      <c r="AE10" s="36"/>
      <c r="AF10" s="36"/>
      <c r="AG10" s="36"/>
      <c r="AH10" s="36"/>
      <c r="AI10" s="36">
        <f t="shared" si="2"/>
        <v>8.3000000000000007</v>
      </c>
      <c r="AK10" s="36" t="s">
        <v>110</v>
      </c>
      <c r="AL10" s="36"/>
      <c r="AM10" s="42"/>
      <c r="AN10" s="36">
        <v>5</v>
      </c>
      <c r="AO10" s="36"/>
      <c r="AP10" s="36"/>
      <c r="AQ10" s="36"/>
      <c r="AR10" s="36"/>
      <c r="AS10" s="36"/>
      <c r="AT10" s="36"/>
      <c r="AU10" s="36">
        <f t="shared" si="3"/>
        <v>5</v>
      </c>
      <c r="AW10" s="36" t="s">
        <v>110</v>
      </c>
      <c r="AX10" s="36"/>
      <c r="AY10" s="36"/>
      <c r="AZ10" s="36">
        <v>3</v>
      </c>
      <c r="BA10" s="36">
        <v>6.7</v>
      </c>
      <c r="BB10" s="36"/>
      <c r="BC10" s="36"/>
      <c r="BD10" s="36"/>
      <c r="BE10" s="36"/>
      <c r="BF10" s="36"/>
      <c r="BG10" s="36">
        <f t="shared" si="4"/>
        <v>9.6999999999999993</v>
      </c>
      <c r="BI10" s="36" t="s">
        <v>110</v>
      </c>
      <c r="BJ10" s="36"/>
      <c r="BK10" s="36"/>
      <c r="BL10" s="36">
        <v>5</v>
      </c>
      <c r="BM10" s="36">
        <v>5</v>
      </c>
      <c r="BN10" s="36"/>
      <c r="BO10" s="36"/>
      <c r="BP10" s="36"/>
      <c r="BQ10" s="36"/>
      <c r="BR10" s="36"/>
      <c r="BS10" s="36">
        <f t="shared" si="5"/>
        <v>10</v>
      </c>
      <c r="BU10" s="36" t="s">
        <v>110</v>
      </c>
      <c r="BV10" s="42">
        <f t="shared" si="6"/>
        <v>43</v>
      </c>
    </row>
    <row r="11" spans="1:74" ht="15.75" customHeight="1">
      <c r="A11" s="36" t="s">
        <v>111</v>
      </c>
      <c r="B11" s="36"/>
      <c r="C11" s="36"/>
      <c r="D11" s="36"/>
      <c r="E11" s="36"/>
      <c r="F11" s="36"/>
      <c r="G11" s="36"/>
      <c r="H11" s="36"/>
      <c r="I11" s="36"/>
      <c r="J11" s="36"/>
      <c r="K11" s="36">
        <f t="shared" si="0"/>
        <v>0</v>
      </c>
      <c r="M11" s="36" t="s">
        <v>111</v>
      </c>
      <c r="N11" s="36"/>
      <c r="O11" s="36"/>
      <c r="P11" s="36">
        <v>8</v>
      </c>
      <c r="Q11" s="36"/>
      <c r="R11" s="36"/>
      <c r="S11" s="36"/>
      <c r="T11" s="36"/>
      <c r="U11" s="36"/>
      <c r="V11" s="36"/>
      <c r="W11" s="36">
        <f t="shared" si="1"/>
        <v>8</v>
      </c>
      <c r="Y11" s="36" t="s">
        <v>111</v>
      </c>
      <c r="Z11" s="36">
        <v>5</v>
      </c>
      <c r="AA11" s="36"/>
      <c r="AB11" s="42"/>
      <c r="AC11" s="36"/>
      <c r="AD11" s="36"/>
      <c r="AE11" s="36"/>
      <c r="AF11" s="36"/>
      <c r="AG11" s="36"/>
      <c r="AH11" s="36"/>
      <c r="AI11" s="36">
        <f t="shared" si="2"/>
        <v>5</v>
      </c>
      <c r="AK11" s="36" t="s">
        <v>111</v>
      </c>
      <c r="AL11" s="36"/>
      <c r="AM11" s="42">
        <v>3</v>
      </c>
      <c r="AN11" s="36"/>
      <c r="AO11" s="36"/>
      <c r="AP11" s="36"/>
      <c r="AQ11" s="36"/>
      <c r="AR11" s="36"/>
      <c r="AS11" s="36"/>
      <c r="AT11" s="36"/>
      <c r="AU11" s="36">
        <f t="shared" si="3"/>
        <v>3</v>
      </c>
      <c r="AW11" s="36" t="s">
        <v>111</v>
      </c>
      <c r="AX11" s="36"/>
      <c r="AY11" s="36"/>
      <c r="AZ11" s="36"/>
      <c r="BA11" s="36"/>
      <c r="BB11" s="36"/>
      <c r="BC11" s="36"/>
      <c r="BD11" s="36"/>
      <c r="BE11" s="36"/>
      <c r="BF11" s="36"/>
      <c r="BG11" s="36">
        <f t="shared" si="4"/>
        <v>0</v>
      </c>
      <c r="BI11" s="36" t="s">
        <v>111</v>
      </c>
      <c r="BJ11" s="36"/>
      <c r="BK11" s="36">
        <v>3.6</v>
      </c>
      <c r="BL11" s="36"/>
      <c r="BM11" s="36"/>
      <c r="BN11" s="36"/>
      <c r="BO11" s="36"/>
      <c r="BP11" s="36"/>
      <c r="BQ11" s="36"/>
      <c r="BR11" s="36"/>
      <c r="BS11" s="36">
        <f t="shared" si="5"/>
        <v>3.6</v>
      </c>
      <c r="BU11" s="36" t="s">
        <v>111</v>
      </c>
      <c r="BV11" s="42">
        <f t="shared" si="6"/>
        <v>19.600000000000001</v>
      </c>
    </row>
    <row r="12" spans="1:74" ht="15.75" customHeight="1">
      <c r="A12" s="36" t="s">
        <v>112</v>
      </c>
      <c r="B12" s="36"/>
      <c r="C12" s="36"/>
      <c r="D12" s="36">
        <v>19</v>
      </c>
      <c r="E12" s="36"/>
      <c r="F12" s="36">
        <v>100</v>
      </c>
      <c r="G12" s="36"/>
      <c r="H12" s="36"/>
      <c r="I12" s="36"/>
      <c r="J12" s="36"/>
      <c r="K12" s="36">
        <f t="shared" si="0"/>
        <v>119</v>
      </c>
      <c r="M12" s="36" t="s">
        <v>112</v>
      </c>
      <c r="N12" s="36"/>
      <c r="O12" s="36"/>
      <c r="P12" s="36"/>
      <c r="Q12" s="36"/>
      <c r="R12" s="36">
        <v>100</v>
      </c>
      <c r="S12" s="36"/>
      <c r="T12" s="36"/>
      <c r="U12" s="36"/>
      <c r="V12" s="36"/>
      <c r="W12" s="36">
        <f t="shared" si="1"/>
        <v>100</v>
      </c>
      <c r="Y12" s="36" t="s">
        <v>112</v>
      </c>
      <c r="Z12" s="36"/>
      <c r="AA12" s="36"/>
      <c r="AB12" s="42"/>
      <c r="AC12" s="36"/>
      <c r="AD12" s="36"/>
      <c r="AE12" s="36"/>
      <c r="AF12" s="36"/>
      <c r="AG12" s="36"/>
      <c r="AH12" s="36"/>
      <c r="AI12" s="36">
        <f t="shared" si="2"/>
        <v>0</v>
      </c>
      <c r="AK12" s="36" t="s">
        <v>112</v>
      </c>
      <c r="AL12" s="36"/>
      <c r="AM12" s="42">
        <v>6</v>
      </c>
      <c r="AN12" s="36">
        <v>23.7</v>
      </c>
      <c r="AO12" s="36">
        <v>100</v>
      </c>
      <c r="AP12" s="36"/>
      <c r="AQ12" s="36"/>
      <c r="AR12" s="36"/>
      <c r="AS12" s="36"/>
      <c r="AT12" s="36"/>
      <c r="AU12" s="36">
        <f t="shared" si="3"/>
        <v>129.69999999999999</v>
      </c>
      <c r="AW12" s="36" t="s">
        <v>112</v>
      </c>
      <c r="AX12" s="36"/>
      <c r="AY12" s="36"/>
      <c r="AZ12" s="36">
        <v>21</v>
      </c>
      <c r="BA12" s="36"/>
      <c r="BB12" s="36"/>
      <c r="BC12" s="36"/>
      <c r="BD12" s="36"/>
      <c r="BE12" s="36"/>
      <c r="BF12" s="36"/>
      <c r="BG12" s="36">
        <f t="shared" si="4"/>
        <v>21</v>
      </c>
      <c r="BI12" s="36" t="s">
        <v>112</v>
      </c>
      <c r="BJ12" s="36"/>
      <c r="BK12" s="36"/>
      <c r="BL12" s="36">
        <v>19</v>
      </c>
      <c r="BM12" s="36"/>
      <c r="BN12" s="36"/>
      <c r="BO12" s="36"/>
      <c r="BP12" s="36"/>
      <c r="BQ12" s="36"/>
      <c r="BR12" s="36"/>
      <c r="BS12" s="36">
        <f t="shared" si="5"/>
        <v>19</v>
      </c>
      <c r="BU12" s="36" t="s">
        <v>112</v>
      </c>
      <c r="BV12" s="42">
        <f t="shared" si="6"/>
        <v>388.7</v>
      </c>
    </row>
    <row r="13" spans="1:74" ht="15.75" customHeight="1">
      <c r="A13" s="36" t="s">
        <v>113</v>
      </c>
      <c r="B13" s="36"/>
      <c r="C13" s="36"/>
      <c r="D13" s="36"/>
      <c r="E13" s="36"/>
      <c r="F13" s="36"/>
      <c r="G13" s="36"/>
      <c r="H13" s="36"/>
      <c r="I13" s="36"/>
      <c r="J13" s="36"/>
      <c r="K13" s="36">
        <f t="shared" si="0"/>
        <v>0</v>
      </c>
      <c r="M13" s="36" t="s">
        <v>113</v>
      </c>
      <c r="N13" s="36"/>
      <c r="O13" s="36"/>
      <c r="P13" s="36"/>
      <c r="Q13" s="36"/>
      <c r="R13" s="36"/>
      <c r="S13" s="36"/>
      <c r="T13" s="36"/>
      <c r="U13" s="36"/>
      <c r="V13" s="36"/>
      <c r="W13" s="36">
        <f t="shared" si="1"/>
        <v>0</v>
      </c>
      <c r="Y13" s="36" t="s">
        <v>113</v>
      </c>
      <c r="Z13" s="36"/>
      <c r="AA13" s="36"/>
      <c r="AB13" s="42"/>
      <c r="AC13" s="36"/>
      <c r="AD13" s="36"/>
      <c r="AE13" s="36"/>
      <c r="AF13" s="36"/>
      <c r="AG13" s="36"/>
      <c r="AH13" s="36"/>
      <c r="AI13" s="36">
        <f t="shared" si="2"/>
        <v>0</v>
      </c>
      <c r="AK13" s="36" t="s">
        <v>113</v>
      </c>
      <c r="AL13" s="36"/>
      <c r="AM13" s="42"/>
      <c r="AN13" s="36"/>
      <c r="AO13" s="36"/>
      <c r="AP13" s="36"/>
      <c r="AQ13" s="36"/>
      <c r="AR13" s="36"/>
      <c r="AS13" s="36"/>
      <c r="AT13" s="36"/>
      <c r="AU13" s="36">
        <f t="shared" si="3"/>
        <v>0</v>
      </c>
      <c r="AW13" s="36" t="s">
        <v>113</v>
      </c>
      <c r="AX13" s="36"/>
      <c r="AY13" s="36"/>
      <c r="AZ13" s="36"/>
      <c r="BA13" s="36"/>
      <c r="BB13" s="36"/>
      <c r="BC13" s="36"/>
      <c r="BD13" s="36"/>
      <c r="BE13" s="36"/>
      <c r="BF13" s="36"/>
      <c r="BG13" s="36">
        <f t="shared" si="4"/>
        <v>0</v>
      </c>
      <c r="BI13" s="36" t="s">
        <v>113</v>
      </c>
      <c r="BJ13" s="36"/>
      <c r="BK13" s="36"/>
      <c r="BL13" s="36"/>
      <c r="BM13" s="36"/>
      <c r="BN13" s="36"/>
      <c r="BO13" s="36"/>
      <c r="BP13" s="36"/>
      <c r="BQ13" s="36"/>
      <c r="BR13" s="36"/>
      <c r="BS13" s="36">
        <f t="shared" si="5"/>
        <v>0</v>
      </c>
      <c r="BU13" s="36" t="s">
        <v>113</v>
      </c>
      <c r="BV13" s="42">
        <f t="shared" si="6"/>
        <v>0</v>
      </c>
    </row>
    <row r="14" spans="1:74" ht="15.75" customHeight="1">
      <c r="A14" s="36" t="s">
        <v>114</v>
      </c>
      <c r="B14" s="36"/>
      <c r="C14" s="36"/>
      <c r="D14" s="36"/>
      <c r="E14" s="36"/>
      <c r="F14" s="36"/>
      <c r="G14" s="36"/>
      <c r="H14" s="36"/>
      <c r="I14" s="36"/>
      <c r="J14" s="36"/>
      <c r="K14" s="36">
        <f t="shared" si="0"/>
        <v>0</v>
      </c>
      <c r="M14" s="36" t="s">
        <v>114</v>
      </c>
      <c r="N14" s="36"/>
      <c r="O14" s="36"/>
      <c r="P14" s="36"/>
      <c r="Q14" s="36"/>
      <c r="R14" s="36"/>
      <c r="S14" s="36"/>
      <c r="T14" s="36"/>
      <c r="U14" s="36"/>
      <c r="V14" s="36"/>
      <c r="W14" s="36">
        <f t="shared" si="1"/>
        <v>0</v>
      </c>
      <c r="Y14" s="36" t="s">
        <v>114</v>
      </c>
      <c r="Z14" s="36"/>
      <c r="AA14" s="36"/>
      <c r="AB14" s="42"/>
      <c r="AC14" s="36"/>
      <c r="AD14" s="36"/>
      <c r="AE14" s="36"/>
      <c r="AF14" s="36"/>
      <c r="AG14" s="36"/>
      <c r="AH14" s="36"/>
      <c r="AI14" s="36">
        <f t="shared" si="2"/>
        <v>0</v>
      </c>
      <c r="AK14" s="36" t="s">
        <v>114</v>
      </c>
      <c r="AL14" s="36"/>
      <c r="AM14" s="42"/>
      <c r="AN14" s="36"/>
      <c r="AO14" s="36"/>
      <c r="AP14" s="36"/>
      <c r="AQ14" s="36"/>
      <c r="AR14" s="36"/>
      <c r="AS14" s="36"/>
      <c r="AT14" s="36"/>
      <c r="AU14" s="36">
        <f t="shared" si="3"/>
        <v>0</v>
      </c>
      <c r="AW14" s="36" t="s">
        <v>114</v>
      </c>
      <c r="AX14" s="36"/>
      <c r="AY14" s="36"/>
      <c r="AZ14" s="36"/>
      <c r="BA14" s="36"/>
      <c r="BB14" s="36"/>
      <c r="BC14" s="36"/>
      <c r="BD14" s="36"/>
      <c r="BE14" s="36"/>
      <c r="BF14" s="36"/>
      <c r="BG14" s="36">
        <f t="shared" si="4"/>
        <v>0</v>
      </c>
      <c r="BI14" s="36" t="s">
        <v>114</v>
      </c>
      <c r="BJ14" s="36"/>
      <c r="BK14" s="36"/>
      <c r="BL14" s="36"/>
      <c r="BM14" s="36"/>
      <c r="BN14" s="36"/>
      <c r="BO14" s="36"/>
      <c r="BP14" s="36"/>
      <c r="BQ14" s="36"/>
      <c r="BR14" s="36"/>
      <c r="BS14" s="36">
        <f t="shared" si="5"/>
        <v>0</v>
      </c>
      <c r="BU14" s="36" t="s">
        <v>114</v>
      </c>
      <c r="BV14" s="42">
        <f t="shared" si="6"/>
        <v>0</v>
      </c>
    </row>
    <row r="15" spans="1:74" ht="15.75" customHeight="1">
      <c r="A15" s="36" t="s">
        <v>115</v>
      </c>
      <c r="B15" s="36"/>
      <c r="C15" s="36"/>
      <c r="D15" s="36"/>
      <c r="E15" s="36"/>
      <c r="F15" s="36"/>
      <c r="G15" s="36"/>
      <c r="H15" s="36"/>
      <c r="I15" s="36"/>
      <c r="J15" s="36"/>
      <c r="K15" s="36">
        <f t="shared" si="0"/>
        <v>0</v>
      </c>
      <c r="M15" s="36" t="s">
        <v>115</v>
      </c>
      <c r="N15" s="36"/>
      <c r="O15" s="36"/>
      <c r="P15" s="36"/>
      <c r="Q15" s="36"/>
      <c r="R15" s="36"/>
      <c r="S15" s="36"/>
      <c r="T15" s="36"/>
      <c r="U15" s="36"/>
      <c r="V15" s="36"/>
      <c r="W15" s="36">
        <f t="shared" si="1"/>
        <v>0</v>
      </c>
      <c r="Y15" s="36" t="s">
        <v>115</v>
      </c>
      <c r="Z15" s="36"/>
      <c r="AA15" s="36"/>
      <c r="AB15" s="42"/>
      <c r="AC15" s="36"/>
      <c r="AD15" s="36"/>
      <c r="AE15" s="36"/>
      <c r="AF15" s="36"/>
      <c r="AG15" s="36"/>
      <c r="AH15" s="36"/>
      <c r="AI15" s="36">
        <f t="shared" si="2"/>
        <v>0</v>
      </c>
      <c r="AK15" s="36" t="s">
        <v>115</v>
      </c>
      <c r="AL15" s="36"/>
      <c r="AM15" s="42">
        <v>0.1</v>
      </c>
      <c r="AN15" s="36"/>
      <c r="AO15" s="36"/>
      <c r="AP15" s="36"/>
      <c r="AQ15" s="36"/>
      <c r="AR15" s="36"/>
      <c r="AS15" s="36"/>
      <c r="AT15" s="36"/>
      <c r="AU15" s="36">
        <f t="shared" si="3"/>
        <v>0.1</v>
      </c>
      <c r="AW15" s="36" t="s">
        <v>115</v>
      </c>
      <c r="AX15" s="36"/>
      <c r="AY15" s="36"/>
      <c r="AZ15" s="36"/>
      <c r="BA15" s="36"/>
      <c r="BB15" s="36"/>
      <c r="BC15" s="36"/>
      <c r="BD15" s="36"/>
      <c r="BE15" s="36"/>
      <c r="BF15" s="36"/>
      <c r="BG15" s="36">
        <f t="shared" si="4"/>
        <v>0</v>
      </c>
      <c r="BI15" s="36" t="s">
        <v>115</v>
      </c>
      <c r="BJ15" s="36"/>
      <c r="BK15" s="36"/>
      <c r="BL15" s="36"/>
      <c r="BM15" s="36"/>
      <c r="BN15" s="36"/>
      <c r="BO15" s="36"/>
      <c r="BP15" s="36"/>
      <c r="BQ15" s="36"/>
      <c r="BR15" s="36"/>
      <c r="BS15" s="36">
        <f t="shared" si="5"/>
        <v>0</v>
      </c>
      <c r="BU15" s="36" t="s">
        <v>115</v>
      </c>
      <c r="BV15" s="42">
        <f t="shared" si="6"/>
        <v>0.1</v>
      </c>
    </row>
    <row r="16" spans="1:74" ht="15.75" customHeight="1">
      <c r="A16" s="36" t="s">
        <v>116</v>
      </c>
      <c r="B16" s="36"/>
      <c r="C16" s="36"/>
      <c r="D16" s="36"/>
      <c r="E16" s="36"/>
      <c r="F16" s="36"/>
      <c r="G16" s="36"/>
      <c r="H16" s="36"/>
      <c r="I16" s="36"/>
      <c r="J16" s="36"/>
      <c r="K16" s="36">
        <f t="shared" si="0"/>
        <v>0</v>
      </c>
      <c r="M16" s="36" t="s">
        <v>116</v>
      </c>
      <c r="N16" s="36"/>
      <c r="O16" s="36"/>
      <c r="P16" s="36"/>
      <c r="Q16" s="36"/>
      <c r="R16" s="36"/>
      <c r="S16" s="36"/>
      <c r="T16" s="36"/>
      <c r="U16" s="36"/>
      <c r="V16" s="36"/>
      <c r="W16" s="36">
        <f t="shared" si="1"/>
        <v>0</v>
      </c>
      <c r="Y16" s="36" t="s">
        <v>116</v>
      </c>
      <c r="Z16" s="36"/>
      <c r="AA16" s="36"/>
      <c r="AB16" s="42">
        <v>2.5</v>
      </c>
      <c r="AC16" s="36"/>
      <c r="AD16" s="36"/>
      <c r="AE16" s="36"/>
      <c r="AF16" s="36"/>
      <c r="AG16" s="36"/>
      <c r="AH16" s="36"/>
      <c r="AI16" s="36">
        <f t="shared" si="2"/>
        <v>2.5</v>
      </c>
      <c r="AK16" s="36" t="s">
        <v>116</v>
      </c>
      <c r="AL16" s="36"/>
      <c r="AM16" s="42"/>
      <c r="AN16" s="36"/>
      <c r="AO16" s="36"/>
      <c r="AP16" s="36"/>
      <c r="AQ16" s="36"/>
      <c r="AR16" s="36"/>
      <c r="AS16" s="36"/>
      <c r="AT16" s="36"/>
      <c r="AU16" s="36">
        <f t="shared" si="3"/>
        <v>0</v>
      </c>
      <c r="AW16" s="36" t="s">
        <v>116</v>
      </c>
      <c r="AX16" s="36"/>
      <c r="AY16" s="36"/>
      <c r="AZ16" s="36"/>
      <c r="BA16" s="36"/>
      <c r="BB16" s="36"/>
      <c r="BC16" s="36"/>
      <c r="BD16" s="36"/>
      <c r="BE16" s="36"/>
      <c r="BF16" s="36"/>
      <c r="BG16" s="36">
        <f t="shared" si="4"/>
        <v>0</v>
      </c>
      <c r="BI16" s="36" t="s">
        <v>116</v>
      </c>
      <c r="BJ16" s="36"/>
      <c r="BK16" s="36"/>
      <c r="BL16" s="36"/>
      <c r="BM16" s="36"/>
      <c r="BN16" s="36"/>
      <c r="BO16" s="36"/>
      <c r="BP16" s="36"/>
      <c r="BQ16" s="36"/>
      <c r="BR16" s="36"/>
      <c r="BS16" s="36">
        <f t="shared" si="5"/>
        <v>0</v>
      </c>
      <c r="BU16" s="36" t="s">
        <v>116</v>
      </c>
      <c r="BV16" s="42">
        <f t="shared" si="6"/>
        <v>2.5</v>
      </c>
    </row>
    <row r="17" spans="1:74" ht="15.75" customHeight="1">
      <c r="A17" s="36" t="s">
        <v>117</v>
      </c>
      <c r="B17" s="36"/>
      <c r="C17" s="36"/>
      <c r="D17" s="36"/>
      <c r="E17" s="36"/>
      <c r="F17" s="36"/>
      <c r="G17" s="36"/>
      <c r="H17" s="36"/>
      <c r="I17" s="36"/>
      <c r="J17" s="36"/>
      <c r="K17" s="36">
        <f t="shared" si="0"/>
        <v>0</v>
      </c>
      <c r="M17" s="36" t="s">
        <v>117</v>
      </c>
      <c r="N17" s="36"/>
      <c r="O17" s="36"/>
      <c r="P17" s="36"/>
      <c r="Q17" s="36"/>
      <c r="R17" s="36"/>
      <c r="S17" s="36"/>
      <c r="T17" s="36"/>
      <c r="U17" s="36"/>
      <c r="V17" s="36"/>
      <c r="W17" s="36">
        <f t="shared" si="1"/>
        <v>0</v>
      </c>
      <c r="Y17" s="36" t="s">
        <v>117</v>
      </c>
      <c r="Z17" s="36"/>
      <c r="AA17" s="36"/>
      <c r="AB17" s="42"/>
      <c r="AC17" s="36"/>
      <c r="AD17" s="36"/>
      <c r="AE17" s="36"/>
      <c r="AF17" s="36"/>
      <c r="AG17" s="36"/>
      <c r="AH17" s="36"/>
      <c r="AI17" s="36">
        <f t="shared" si="2"/>
        <v>0</v>
      </c>
      <c r="AK17" s="36" t="s">
        <v>117</v>
      </c>
      <c r="AL17" s="36"/>
      <c r="AM17" s="42"/>
      <c r="AN17" s="36"/>
      <c r="AO17" s="36"/>
      <c r="AP17" s="36"/>
      <c r="AQ17" s="36"/>
      <c r="AR17" s="36"/>
      <c r="AS17" s="36"/>
      <c r="AT17" s="36"/>
      <c r="AU17" s="36">
        <f t="shared" si="3"/>
        <v>0</v>
      </c>
      <c r="AW17" s="36" t="s">
        <v>117</v>
      </c>
      <c r="AX17" s="36"/>
      <c r="AY17" s="36"/>
      <c r="AZ17" s="36"/>
      <c r="BA17" s="36"/>
      <c r="BB17" s="36"/>
      <c r="BC17" s="36"/>
      <c r="BD17" s="36"/>
      <c r="BE17" s="36"/>
      <c r="BF17" s="36"/>
      <c r="BG17" s="36">
        <f t="shared" si="4"/>
        <v>0</v>
      </c>
      <c r="BI17" s="36" t="s">
        <v>117</v>
      </c>
      <c r="BJ17" s="36"/>
      <c r="BK17" s="36"/>
      <c r="BL17" s="36"/>
      <c r="BM17" s="36"/>
      <c r="BN17" s="36"/>
      <c r="BO17" s="36"/>
      <c r="BP17" s="36"/>
      <c r="BQ17" s="36"/>
      <c r="BR17" s="36"/>
      <c r="BS17" s="36">
        <f t="shared" si="5"/>
        <v>0</v>
      </c>
      <c r="BU17" s="36" t="s">
        <v>117</v>
      </c>
      <c r="BV17" s="42">
        <f t="shared" si="6"/>
        <v>0</v>
      </c>
    </row>
    <row r="18" spans="1:74" ht="15.75" customHeight="1">
      <c r="A18" s="36" t="s">
        <v>118</v>
      </c>
      <c r="B18" s="36"/>
      <c r="C18" s="36"/>
      <c r="D18" s="36"/>
      <c r="E18" s="36"/>
      <c r="F18" s="36"/>
      <c r="G18" s="36"/>
      <c r="H18" s="36"/>
      <c r="I18" s="36"/>
      <c r="J18" s="36"/>
      <c r="K18" s="36">
        <f t="shared" si="0"/>
        <v>0</v>
      </c>
      <c r="M18" s="36" t="s">
        <v>118</v>
      </c>
      <c r="N18" s="36"/>
      <c r="O18" s="36"/>
      <c r="P18" s="36"/>
      <c r="Q18" s="36"/>
      <c r="R18" s="36"/>
      <c r="S18" s="36"/>
      <c r="T18" s="36"/>
      <c r="U18" s="36"/>
      <c r="V18" s="36"/>
      <c r="W18" s="36">
        <f t="shared" si="1"/>
        <v>0</v>
      </c>
      <c r="Y18" s="36" t="s">
        <v>118</v>
      </c>
      <c r="Z18" s="36"/>
      <c r="AA18" s="36"/>
      <c r="AB18" s="42"/>
      <c r="AC18" s="36"/>
      <c r="AD18" s="36"/>
      <c r="AE18" s="36"/>
      <c r="AF18" s="36"/>
      <c r="AG18" s="36"/>
      <c r="AH18" s="36"/>
      <c r="AI18" s="36">
        <f t="shared" si="2"/>
        <v>0</v>
      </c>
      <c r="AK18" s="36" t="s">
        <v>118</v>
      </c>
      <c r="AL18" s="36"/>
      <c r="AM18" s="42"/>
      <c r="AN18" s="36"/>
      <c r="AO18" s="36"/>
      <c r="AP18" s="36"/>
      <c r="AQ18" s="36"/>
      <c r="AR18" s="36"/>
      <c r="AS18" s="36"/>
      <c r="AT18" s="36"/>
      <c r="AU18" s="36">
        <f t="shared" si="3"/>
        <v>0</v>
      </c>
      <c r="AW18" s="36" t="s">
        <v>118</v>
      </c>
      <c r="AX18" s="36"/>
      <c r="AY18" s="36"/>
      <c r="AZ18" s="36"/>
      <c r="BA18" s="36"/>
      <c r="BB18" s="36"/>
      <c r="BC18" s="36"/>
      <c r="BD18" s="36"/>
      <c r="BE18" s="36"/>
      <c r="BF18" s="36"/>
      <c r="BG18" s="36">
        <f t="shared" si="4"/>
        <v>0</v>
      </c>
      <c r="BI18" s="36" t="s">
        <v>118</v>
      </c>
      <c r="BJ18" s="36"/>
      <c r="BK18" s="36"/>
      <c r="BL18" s="36"/>
      <c r="BM18" s="36"/>
      <c r="BN18" s="36"/>
      <c r="BO18" s="36"/>
      <c r="BP18" s="36"/>
      <c r="BQ18" s="36"/>
      <c r="BR18" s="36"/>
      <c r="BS18" s="36">
        <f t="shared" si="5"/>
        <v>0</v>
      </c>
      <c r="BU18" s="36" t="s">
        <v>118</v>
      </c>
      <c r="BV18" s="42">
        <f t="shared" si="6"/>
        <v>0</v>
      </c>
    </row>
    <row r="19" spans="1:74" ht="15.75" customHeight="1">
      <c r="A19" s="36" t="s">
        <v>119</v>
      </c>
      <c r="B19" s="36"/>
      <c r="C19" s="36"/>
      <c r="D19" s="36"/>
      <c r="E19" s="36"/>
      <c r="F19" s="36"/>
      <c r="G19" s="36"/>
      <c r="H19" s="36"/>
      <c r="I19" s="36"/>
      <c r="J19" s="36"/>
      <c r="K19" s="36">
        <f t="shared" si="0"/>
        <v>0</v>
      </c>
      <c r="M19" s="36" t="s">
        <v>119</v>
      </c>
      <c r="N19" s="36"/>
      <c r="O19" s="36"/>
      <c r="P19" s="36"/>
      <c r="Q19" s="36"/>
      <c r="R19" s="36"/>
      <c r="S19" s="36"/>
      <c r="T19" s="36"/>
      <c r="U19" s="36"/>
      <c r="V19" s="36"/>
      <c r="W19" s="36">
        <f t="shared" si="1"/>
        <v>0</v>
      </c>
      <c r="Y19" s="36" t="s">
        <v>119</v>
      </c>
      <c r="Z19" s="36"/>
      <c r="AA19" s="36"/>
      <c r="AB19" s="42"/>
      <c r="AC19" s="36"/>
      <c r="AD19" s="36"/>
      <c r="AE19" s="36"/>
      <c r="AF19" s="36"/>
      <c r="AG19" s="36"/>
      <c r="AH19" s="36"/>
      <c r="AI19" s="36">
        <f t="shared" si="2"/>
        <v>0</v>
      </c>
      <c r="AK19" s="36" t="s">
        <v>119</v>
      </c>
      <c r="AL19" s="36"/>
      <c r="AM19" s="42"/>
      <c r="AN19" s="36"/>
      <c r="AO19" s="36"/>
      <c r="AP19" s="36"/>
      <c r="AQ19" s="36"/>
      <c r="AR19" s="36"/>
      <c r="AS19" s="36"/>
      <c r="AT19" s="36"/>
      <c r="AU19" s="36">
        <f t="shared" si="3"/>
        <v>0</v>
      </c>
      <c r="AW19" s="36" t="s">
        <v>119</v>
      </c>
      <c r="AX19" s="36"/>
      <c r="AY19" s="36"/>
      <c r="AZ19" s="36"/>
      <c r="BA19" s="36"/>
      <c r="BB19" s="36"/>
      <c r="BC19" s="36"/>
      <c r="BD19" s="36"/>
      <c r="BE19" s="36"/>
      <c r="BF19" s="36"/>
      <c r="BG19" s="36">
        <f t="shared" si="4"/>
        <v>0</v>
      </c>
      <c r="BI19" s="36" t="s">
        <v>119</v>
      </c>
      <c r="BJ19" s="36"/>
      <c r="BK19" s="36"/>
      <c r="BL19" s="36"/>
      <c r="BM19" s="36"/>
      <c r="BN19" s="36"/>
      <c r="BO19" s="36"/>
      <c r="BP19" s="36"/>
      <c r="BQ19" s="36"/>
      <c r="BR19" s="36"/>
      <c r="BS19" s="36">
        <f t="shared" si="5"/>
        <v>0</v>
      </c>
      <c r="BU19" s="36" t="s">
        <v>119</v>
      </c>
      <c r="BV19" s="42">
        <f t="shared" si="6"/>
        <v>0</v>
      </c>
    </row>
    <row r="20" spans="1:74" ht="15.75" customHeight="1">
      <c r="A20" s="36" t="s">
        <v>120</v>
      </c>
      <c r="B20" s="36"/>
      <c r="C20" s="36"/>
      <c r="D20" s="36"/>
      <c r="E20" s="36">
        <v>69</v>
      </c>
      <c r="F20" s="36"/>
      <c r="G20" s="36"/>
      <c r="H20" s="36"/>
      <c r="I20" s="36"/>
      <c r="J20" s="36"/>
      <c r="K20" s="36">
        <f t="shared" si="0"/>
        <v>69</v>
      </c>
      <c r="M20" s="36" t="s">
        <v>120</v>
      </c>
      <c r="N20" s="36"/>
      <c r="O20" s="36"/>
      <c r="P20" s="36"/>
      <c r="Q20" s="36"/>
      <c r="R20" s="36"/>
      <c r="S20" s="36"/>
      <c r="T20" s="36"/>
      <c r="U20" s="36"/>
      <c r="V20" s="36"/>
      <c r="W20" s="36">
        <f t="shared" si="1"/>
        <v>0</v>
      </c>
      <c r="Y20" s="36" t="s">
        <v>120</v>
      </c>
      <c r="Z20" s="36"/>
      <c r="AA20" s="36"/>
      <c r="AB20" s="42"/>
      <c r="AC20" s="36"/>
      <c r="AD20" s="36"/>
      <c r="AE20" s="36"/>
      <c r="AF20" s="36"/>
      <c r="AG20" s="36"/>
      <c r="AH20" s="36"/>
      <c r="AI20" s="36">
        <f t="shared" si="2"/>
        <v>0</v>
      </c>
      <c r="AK20" s="36" t="s">
        <v>120</v>
      </c>
      <c r="AL20" s="36"/>
      <c r="AM20" s="42"/>
      <c r="AN20" s="36"/>
      <c r="AO20" s="36"/>
      <c r="AP20" s="36"/>
      <c r="AQ20" s="36"/>
      <c r="AR20" s="36"/>
      <c r="AS20" s="36"/>
      <c r="AT20" s="36"/>
      <c r="AU20" s="36">
        <f t="shared" si="3"/>
        <v>0</v>
      </c>
      <c r="AW20" s="36" t="s">
        <v>120</v>
      </c>
      <c r="AX20" s="36"/>
      <c r="AY20" s="36"/>
      <c r="AZ20" s="36"/>
      <c r="BA20" s="36"/>
      <c r="BB20" s="36"/>
      <c r="BC20" s="36"/>
      <c r="BD20" s="36"/>
      <c r="BE20" s="36"/>
      <c r="BF20" s="36"/>
      <c r="BG20" s="36">
        <f t="shared" si="4"/>
        <v>0</v>
      </c>
      <c r="BI20" s="36" t="s">
        <v>120</v>
      </c>
      <c r="BJ20" s="36"/>
      <c r="BK20" s="36"/>
      <c r="BL20" s="36"/>
      <c r="BM20" s="36"/>
      <c r="BN20" s="36"/>
      <c r="BO20" s="36"/>
      <c r="BP20" s="36"/>
      <c r="BQ20" s="36"/>
      <c r="BR20" s="36"/>
      <c r="BS20" s="36">
        <f t="shared" si="5"/>
        <v>0</v>
      </c>
      <c r="BU20" s="36" t="s">
        <v>120</v>
      </c>
      <c r="BV20" s="42">
        <f t="shared" si="6"/>
        <v>69</v>
      </c>
    </row>
    <row r="21" spans="1:74" ht="15.75" customHeight="1">
      <c r="A21" s="36" t="s">
        <v>121</v>
      </c>
      <c r="B21" s="36"/>
      <c r="C21" s="36"/>
      <c r="D21" s="36"/>
      <c r="E21" s="36"/>
      <c r="F21" s="36"/>
      <c r="G21" s="36"/>
      <c r="H21" s="36"/>
      <c r="I21" s="36"/>
      <c r="J21" s="36"/>
      <c r="K21" s="36">
        <f t="shared" si="0"/>
        <v>0</v>
      </c>
      <c r="M21" s="36" t="s">
        <v>121</v>
      </c>
      <c r="N21" s="36"/>
      <c r="O21" s="36"/>
      <c r="P21" s="36"/>
      <c r="Q21" s="36"/>
      <c r="R21" s="36"/>
      <c r="S21" s="36"/>
      <c r="T21" s="36"/>
      <c r="U21" s="36"/>
      <c r="V21" s="36"/>
      <c r="W21" s="36">
        <f t="shared" si="1"/>
        <v>0</v>
      </c>
      <c r="Y21" s="36" t="s">
        <v>121</v>
      </c>
      <c r="Z21" s="36"/>
      <c r="AA21" s="36"/>
      <c r="AB21" s="42"/>
      <c r="AC21" s="36"/>
      <c r="AD21" s="36"/>
      <c r="AE21" s="36"/>
      <c r="AF21" s="36"/>
      <c r="AG21" s="36"/>
      <c r="AH21" s="36"/>
      <c r="AI21" s="36">
        <f t="shared" si="2"/>
        <v>0</v>
      </c>
      <c r="AK21" s="36" t="s">
        <v>121</v>
      </c>
      <c r="AL21" s="36"/>
      <c r="AM21" s="42"/>
      <c r="AN21" s="36"/>
      <c r="AO21" s="36"/>
      <c r="AP21" s="36"/>
      <c r="AQ21" s="36"/>
      <c r="AR21" s="36"/>
      <c r="AS21" s="36"/>
      <c r="AT21" s="36"/>
      <c r="AU21" s="36">
        <f t="shared" si="3"/>
        <v>0</v>
      </c>
      <c r="AW21" s="36" t="s">
        <v>121</v>
      </c>
      <c r="AX21" s="36"/>
      <c r="AY21" s="36"/>
      <c r="AZ21" s="36"/>
      <c r="BA21" s="36"/>
      <c r="BB21" s="36"/>
      <c r="BC21" s="36"/>
      <c r="BD21" s="36"/>
      <c r="BE21" s="36"/>
      <c r="BF21" s="36"/>
      <c r="BG21" s="36">
        <f t="shared" si="4"/>
        <v>0</v>
      </c>
      <c r="BI21" s="36" t="s">
        <v>121</v>
      </c>
      <c r="BJ21" s="36"/>
      <c r="BK21" s="36"/>
      <c r="BL21" s="36"/>
      <c r="BM21" s="36"/>
      <c r="BN21" s="36"/>
      <c r="BO21" s="36"/>
      <c r="BP21" s="36"/>
      <c r="BQ21" s="36"/>
      <c r="BR21" s="36"/>
      <c r="BS21" s="36">
        <f t="shared" si="5"/>
        <v>0</v>
      </c>
      <c r="BU21" s="36" t="s">
        <v>121</v>
      </c>
      <c r="BV21" s="42">
        <f t="shared" si="6"/>
        <v>0</v>
      </c>
    </row>
    <row r="22" spans="1:74" ht="15.75" customHeight="1">
      <c r="A22" s="36" t="s">
        <v>122</v>
      </c>
      <c r="B22" s="36"/>
      <c r="C22" s="36"/>
      <c r="D22" s="36"/>
      <c r="E22" s="36"/>
      <c r="F22" s="36"/>
      <c r="G22" s="36"/>
      <c r="H22" s="36"/>
      <c r="I22" s="36"/>
      <c r="J22" s="36"/>
      <c r="K22" s="36">
        <f t="shared" si="0"/>
        <v>0</v>
      </c>
      <c r="M22" s="36" t="s">
        <v>122</v>
      </c>
      <c r="N22" s="36"/>
      <c r="O22" s="36"/>
      <c r="P22" s="36">
        <v>46</v>
      </c>
      <c r="Q22" s="36"/>
      <c r="R22" s="36"/>
      <c r="S22" s="36"/>
      <c r="T22" s="36"/>
      <c r="U22" s="36"/>
      <c r="V22" s="36"/>
      <c r="W22" s="36">
        <f t="shared" si="1"/>
        <v>46</v>
      </c>
      <c r="Y22" s="36" t="s">
        <v>122</v>
      </c>
      <c r="Z22" s="36"/>
      <c r="AA22" s="36"/>
      <c r="AB22" s="42"/>
      <c r="AC22" s="36"/>
      <c r="AD22" s="36"/>
      <c r="AE22" s="36"/>
      <c r="AF22" s="36"/>
      <c r="AG22" s="36"/>
      <c r="AH22" s="36"/>
      <c r="AI22" s="36">
        <f t="shared" si="2"/>
        <v>0</v>
      </c>
      <c r="AK22" s="36" t="s">
        <v>122</v>
      </c>
      <c r="AL22" s="36"/>
      <c r="AM22" s="42"/>
      <c r="AN22" s="36"/>
      <c r="AO22" s="36"/>
      <c r="AP22" s="36"/>
      <c r="AQ22" s="36"/>
      <c r="AR22" s="36"/>
      <c r="AS22" s="36"/>
      <c r="AT22" s="36"/>
      <c r="AU22" s="36">
        <f t="shared" si="3"/>
        <v>0</v>
      </c>
      <c r="AW22" s="36" t="s">
        <v>122</v>
      </c>
      <c r="AX22" s="36"/>
      <c r="AY22" s="36"/>
      <c r="AZ22" s="36"/>
      <c r="BA22" s="36">
        <v>53.55</v>
      </c>
      <c r="BB22" s="36"/>
      <c r="BC22" s="36"/>
      <c r="BD22" s="36"/>
      <c r="BE22" s="36"/>
      <c r="BF22" s="36"/>
      <c r="BG22" s="36">
        <f t="shared" si="4"/>
        <v>53.55</v>
      </c>
      <c r="BI22" s="36" t="s">
        <v>122</v>
      </c>
      <c r="BJ22" s="36"/>
      <c r="BK22" s="36"/>
      <c r="BL22" s="36"/>
      <c r="BM22" s="36"/>
      <c r="BN22" s="36"/>
      <c r="BO22" s="36"/>
      <c r="BP22" s="36"/>
      <c r="BQ22" s="36"/>
      <c r="BR22" s="36"/>
      <c r="BS22" s="36">
        <f t="shared" si="5"/>
        <v>0</v>
      </c>
      <c r="BU22" s="36" t="s">
        <v>122</v>
      </c>
      <c r="BV22" s="42">
        <f t="shared" si="6"/>
        <v>99.55</v>
      </c>
    </row>
    <row r="23" spans="1:74" ht="15.75" customHeight="1">
      <c r="A23" s="36" t="s">
        <v>123</v>
      </c>
      <c r="B23" s="36"/>
      <c r="C23" s="36"/>
      <c r="D23" s="36"/>
      <c r="E23" s="36"/>
      <c r="F23" s="36"/>
      <c r="G23" s="36"/>
      <c r="H23" s="36"/>
      <c r="I23" s="36"/>
      <c r="J23" s="36"/>
      <c r="K23" s="36">
        <f t="shared" si="0"/>
        <v>0</v>
      </c>
      <c r="M23" s="36" t="s">
        <v>123</v>
      </c>
      <c r="N23" s="36"/>
      <c r="O23" s="36"/>
      <c r="P23" s="36"/>
      <c r="Q23" s="36"/>
      <c r="R23" s="36"/>
      <c r="S23" s="36"/>
      <c r="T23" s="36"/>
      <c r="U23" s="36"/>
      <c r="V23" s="36"/>
      <c r="W23" s="36">
        <f t="shared" si="1"/>
        <v>0</v>
      </c>
      <c r="Y23" s="36" t="s">
        <v>123</v>
      </c>
      <c r="Z23" s="36"/>
      <c r="AA23" s="36"/>
      <c r="AB23" s="42"/>
      <c r="AC23" s="36"/>
      <c r="AD23" s="36"/>
      <c r="AE23" s="36"/>
      <c r="AF23" s="36"/>
      <c r="AG23" s="36"/>
      <c r="AH23" s="36"/>
      <c r="AI23" s="36">
        <f t="shared" si="2"/>
        <v>0</v>
      </c>
      <c r="AK23" s="36" t="s">
        <v>123</v>
      </c>
      <c r="AL23" s="36"/>
      <c r="AM23" s="42"/>
      <c r="AN23" s="36"/>
      <c r="AO23" s="36"/>
      <c r="AP23" s="36"/>
      <c r="AQ23" s="36"/>
      <c r="AR23" s="36"/>
      <c r="AS23" s="36"/>
      <c r="AT23" s="36"/>
      <c r="AU23" s="36">
        <f t="shared" si="3"/>
        <v>0</v>
      </c>
      <c r="AW23" s="36" t="s">
        <v>123</v>
      </c>
      <c r="AX23" s="36"/>
      <c r="AY23" s="36"/>
      <c r="AZ23" s="36"/>
      <c r="BA23" s="36"/>
      <c r="BB23" s="36"/>
      <c r="BC23" s="36"/>
      <c r="BD23" s="36"/>
      <c r="BE23" s="36"/>
      <c r="BF23" s="36"/>
      <c r="BG23" s="36">
        <f t="shared" si="4"/>
        <v>0</v>
      </c>
      <c r="BI23" s="36" t="s">
        <v>123</v>
      </c>
      <c r="BJ23" s="36"/>
      <c r="BK23" s="36"/>
      <c r="BL23" s="36"/>
      <c r="BM23" s="36"/>
      <c r="BN23" s="36"/>
      <c r="BO23" s="36"/>
      <c r="BP23" s="36"/>
      <c r="BQ23" s="36"/>
      <c r="BR23" s="36"/>
      <c r="BS23" s="36">
        <f t="shared" si="5"/>
        <v>0</v>
      </c>
      <c r="BU23" s="36" t="s">
        <v>123</v>
      </c>
      <c r="BV23" s="42">
        <f t="shared" si="6"/>
        <v>0</v>
      </c>
    </row>
    <row r="24" spans="1:74" ht="15.75" customHeight="1">
      <c r="A24" s="36" t="s">
        <v>124</v>
      </c>
      <c r="B24" s="36"/>
      <c r="C24" s="36"/>
      <c r="D24" s="36"/>
      <c r="E24" s="36"/>
      <c r="F24" s="36"/>
      <c r="G24" s="36"/>
      <c r="H24" s="36"/>
      <c r="I24" s="36"/>
      <c r="J24" s="36"/>
      <c r="K24" s="36">
        <f t="shared" si="0"/>
        <v>0</v>
      </c>
      <c r="M24" s="36" t="s">
        <v>124</v>
      </c>
      <c r="N24" s="36"/>
      <c r="O24" s="36"/>
      <c r="P24" s="36"/>
      <c r="Q24" s="36"/>
      <c r="R24" s="36"/>
      <c r="S24" s="36"/>
      <c r="T24" s="36"/>
      <c r="U24" s="36"/>
      <c r="V24" s="36"/>
      <c r="W24" s="36">
        <f t="shared" si="1"/>
        <v>0</v>
      </c>
      <c r="Y24" s="36" t="s">
        <v>124</v>
      </c>
      <c r="Z24" s="36"/>
      <c r="AA24" s="36"/>
      <c r="AB24" s="42"/>
      <c r="AC24" s="36">
        <v>51</v>
      </c>
      <c r="AD24" s="36"/>
      <c r="AE24" s="36"/>
      <c r="AF24" s="36"/>
      <c r="AG24" s="36"/>
      <c r="AH24" s="36"/>
      <c r="AI24" s="36">
        <f t="shared" si="2"/>
        <v>51</v>
      </c>
      <c r="AK24" s="36" t="s">
        <v>124</v>
      </c>
      <c r="AL24" s="36"/>
      <c r="AM24" s="42"/>
      <c r="AN24" s="36"/>
      <c r="AO24" s="36"/>
      <c r="AP24" s="36"/>
      <c r="AQ24" s="36"/>
      <c r="AR24" s="36"/>
      <c r="AS24" s="36"/>
      <c r="AT24" s="36"/>
      <c r="AU24" s="36">
        <f t="shared" si="3"/>
        <v>0</v>
      </c>
      <c r="AW24" s="36" t="s">
        <v>124</v>
      </c>
      <c r="AX24" s="36"/>
      <c r="AY24" s="36"/>
      <c r="AZ24" s="36"/>
      <c r="BA24" s="36"/>
      <c r="BB24" s="36"/>
      <c r="BC24" s="36"/>
      <c r="BD24" s="36"/>
      <c r="BE24" s="36"/>
      <c r="BF24" s="36"/>
      <c r="BG24" s="36">
        <f t="shared" si="4"/>
        <v>0</v>
      </c>
      <c r="BI24" s="36" t="s">
        <v>124</v>
      </c>
      <c r="BJ24" s="36"/>
      <c r="BK24" s="36"/>
      <c r="BL24" s="36"/>
      <c r="BM24" s="36">
        <v>51</v>
      </c>
      <c r="BN24" s="36"/>
      <c r="BO24" s="36"/>
      <c r="BP24" s="36"/>
      <c r="BQ24" s="36"/>
      <c r="BR24" s="36"/>
      <c r="BS24" s="36">
        <f t="shared" si="5"/>
        <v>51</v>
      </c>
      <c r="BU24" s="36" t="s">
        <v>124</v>
      </c>
      <c r="BV24" s="42">
        <f t="shared" si="6"/>
        <v>102</v>
      </c>
    </row>
    <row r="25" spans="1:74" ht="15.75" customHeight="1">
      <c r="A25" s="36" t="s">
        <v>125</v>
      </c>
      <c r="B25" s="36"/>
      <c r="C25" s="36"/>
      <c r="D25" s="36"/>
      <c r="E25" s="36"/>
      <c r="F25" s="36"/>
      <c r="G25" s="36"/>
      <c r="H25" s="36"/>
      <c r="I25" s="36"/>
      <c r="J25" s="36"/>
      <c r="K25" s="36">
        <f t="shared" si="0"/>
        <v>0</v>
      </c>
      <c r="M25" s="36" t="s">
        <v>125</v>
      </c>
      <c r="N25" s="36"/>
      <c r="O25" s="36"/>
      <c r="P25" s="36"/>
      <c r="Q25" s="36"/>
      <c r="R25" s="36"/>
      <c r="S25" s="36"/>
      <c r="T25" s="36"/>
      <c r="U25" s="36"/>
      <c r="V25" s="36"/>
      <c r="W25" s="36">
        <f t="shared" si="1"/>
        <v>0</v>
      </c>
      <c r="Y25" s="36" t="s">
        <v>125</v>
      </c>
      <c r="Z25" s="36"/>
      <c r="AA25" s="36"/>
      <c r="AB25" s="42"/>
      <c r="AC25" s="36"/>
      <c r="AD25" s="36"/>
      <c r="AE25" s="36"/>
      <c r="AF25" s="36"/>
      <c r="AG25" s="36"/>
      <c r="AH25" s="36"/>
      <c r="AI25" s="36">
        <f t="shared" si="2"/>
        <v>0</v>
      </c>
      <c r="AK25" s="36" t="s">
        <v>125</v>
      </c>
      <c r="AL25" s="36"/>
      <c r="AM25" s="42"/>
      <c r="AN25" s="36"/>
      <c r="AO25" s="36"/>
      <c r="AP25" s="36"/>
      <c r="AQ25" s="36"/>
      <c r="AR25" s="36"/>
      <c r="AS25" s="36"/>
      <c r="AT25" s="36"/>
      <c r="AU25" s="36">
        <f t="shared" si="3"/>
        <v>0</v>
      </c>
      <c r="AW25" s="36" t="s">
        <v>125</v>
      </c>
      <c r="AX25" s="36"/>
      <c r="AY25" s="36"/>
      <c r="AZ25" s="36"/>
      <c r="BA25" s="36"/>
      <c r="BB25" s="36"/>
      <c r="BC25" s="36"/>
      <c r="BD25" s="36"/>
      <c r="BE25" s="36"/>
      <c r="BF25" s="36"/>
      <c r="BG25" s="36">
        <f t="shared" si="4"/>
        <v>0</v>
      </c>
      <c r="BI25" s="36" t="s">
        <v>125</v>
      </c>
      <c r="BJ25" s="36"/>
      <c r="BK25" s="36"/>
      <c r="BL25" s="36"/>
      <c r="BM25" s="36"/>
      <c r="BN25" s="36"/>
      <c r="BO25" s="36"/>
      <c r="BP25" s="36"/>
      <c r="BQ25" s="36"/>
      <c r="BR25" s="36"/>
      <c r="BS25" s="36">
        <f t="shared" si="5"/>
        <v>0</v>
      </c>
      <c r="BU25" s="36" t="s">
        <v>125</v>
      </c>
      <c r="BV25" s="42">
        <f t="shared" si="6"/>
        <v>0</v>
      </c>
    </row>
    <row r="26" spans="1:74" ht="15.75" customHeight="1">
      <c r="A26" s="36" t="s">
        <v>126</v>
      </c>
      <c r="B26" s="36"/>
      <c r="C26" s="36"/>
      <c r="D26" s="36"/>
      <c r="E26" s="36"/>
      <c r="F26" s="36">
        <v>15</v>
      </c>
      <c r="G26" s="36"/>
      <c r="H26" s="36"/>
      <c r="I26" s="36"/>
      <c r="J26" s="36"/>
      <c r="K26" s="36">
        <f t="shared" si="0"/>
        <v>15</v>
      </c>
      <c r="M26" s="36" t="s">
        <v>126</v>
      </c>
      <c r="N26" s="36"/>
      <c r="O26" s="36"/>
      <c r="P26" s="36"/>
      <c r="Q26" s="36"/>
      <c r="R26" s="36">
        <v>15</v>
      </c>
      <c r="S26" s="36"/>
      <c r="T26" s="36"/>
      <c r="U26" s="36"/>
      <c r="V26" s="36"/>
      <c r="W26" s="36">
        <f t="shared" si="1"/>
        <v>15</v>
      </c>
      <c r="Y26" s="36" t="s">
        <v>126</v>
      </c>
      <c r="Z26" s="36">
        <v>5</v>
      </c>
      <c r="AA26" s="36"/>
      <c r="AB26" s="42"/>
      <c r="AC26" s="36"/>
      <c r="AD26" s="36">
        <v>15</v>
      </c>
      <c r="AE26" s="36"/>
      <c r="AF26" s="36"/>
      <c r="AG26" s="36"/>
      <c r="AH26" s="36"/>
      <c r="AI26" s="36">
        <f t="shared" si="2"/>
        <v>20</v>
      </c>
      <c r="AK26" s="36" t="s">
        <v>126</v>
      </c>
      <c r="AL26" s="36">
        <v>5</v>
      </c>
      <c r="AM26" s="42"/>
      <c r="AN26" s="36"/>
      <c r="AO26" s="36">
        <v>15</v>
      </c>
      <c r="AP26" s="36"/>
      <c r="AQ26" s="36"/>
      <c r="AR26" s="36"/>
      <c r="AS26" s="36"/>
      <c r="AT26" s="36"/>
      <c r="AU26" s="36">
        <f t="shared" si="3"/>
        <v>20</v>
      </c>
      <c r="AW26" s="36" t="s">
        <v>126</v>
      </c>
      <c r="AX26" s="36"/>
      <c r="AY26" s="36"/>
      <c r="AZ26" s="36"/>
      <c r="BA26" s="36"/>
      <c r="BB26" s="36">
        <v>15</v>
      </c>
      <c r="BC26" s="36"/>
      <c r="BD26" s="36"/>
      <c r="BE26" s="36"/>
      <c r="BF26" s="36"/>
      <c r="BG26" s="36">
        <f t="shared" si="4"/>
        <v>15</v>
      </c>
      <c r="BI26" s="36" t="s">
        <v>126</v>
      </c>
      <c r="BJ26" s="36"/>
      <c r="BK26" s="36"/>
      <c r="BL26" s="36"/>
      <c r="BM26" s="36"/>
      <c r="BN26" s="36">
        <v>15</v>
      </c>
      <c r="BO26" s="36"/>
      <c r="BP26" s="36"/>
      <c r="BQ26" s="36"/>
      <c r="BR26" s="36"/>
      <c r="BS26" s="36">
        <f t="shared" si="5"/>
        <v>15</v>
      </c>
      <c r="BU26" s="36" t="s">
        <v>126</v>
      </c>
      <c r="BV26" s="42">
        <f t="shared" si="6"/>
        <v>100</v>
      </c>
    </row>
    <row r="27" spans="1:74" ht="15.75" customHeight="1">
      <c r="A27" s="36" t="s">
        <v>127</v>
      </c>
      <c r="B27" s="36"/>
      <c r="C27" s="36"/>
      <c r="D27" s="36"/>
      <c r="E27" s="36"/>
      <c r="F27" s="36"/>
      <c r="G27" s="36"/>
      <c r="H27" s="36"/>
      <c r="I27" s="36"/>
      <c r="J27" s="36"/>
      <c r="K27" s="36">
        <f t="shared" si="0"/>
        <v>0</v>
      </c>
      <c r="M27" s="36" t="s">
        <v>127</v>
      </c>
      <c r="N27" s="36"/>
      <c r="O27" s="36"/>
      <c r="P27" s="36"/>
      <c r="Q27" s="36"/>
      <c r="R27" s="36"/>
      <c r="S27" s="36"/>
      <c r="T27" s="36"/>
      <c r="U27" s="36"/>
      <c r="V27" s="36"/>
      <c r="W27" s="36">
        <f t="shared" si="1"/>
        <v>0</v>
      </c>
      <c r="Y27" s="36" t="s">
        <v>127</v>
      </c>
      <c r="Z27" s="36"/>
      <c r="AA27" s="36"/>
      <c r="AB27" s="42"/>
      <c r="AC27" s="36"/>
      <c r="AD27" s="36"/>
      <c r="AE27" s="36"/>
      <c r="AF27" s="36"/>
      <c r="AG27" s="36"/>
      <c r="AH27" s="36"/>
      <c r="AI27" s="36">
        <f t="shared" si="2"/>
        <v>0</v>
      </c>
      <c r="AK27" s="36" t="s">
        <v>127</v>
      </c>
      <c r="AL27" s="36"/>
      <c r="AM27" s="42"/>
      <c r="AN27" s="36"/>
      <c r="AO27" s="36"/>
      <c r="AP27" s="36"/>
      <c r="AQ27" s="36"/>
      <c r="AR27" s="36"/>
      <c r="AS27" s="36"/>
      <c r="AT27" s="36"/>
      <c r="AU27" s="36">
        <f t="shared" si="3"/>
        <v>0</v>
      </c>
      <c r="AW27" s="36" t="s">
        <v>127</v>
      </c>
      <c r="AX27" s="36"/>
      <c r="AY27" s="36"/>
      <c r="AZ27" s="36"/>
      <c r="BA27" s="36"/>
      <c r="BB27" s="36"/>
      <c r="BC27" s="36"/>
      <c r="BD27" s="36"/>
      <c r="BE27" s="36"/>
      <c r="BF27" s="36"/>
      <c r="BG27" s="36">
        <f t="shared" si="4"/>
        <v>0</v>
      </c>
      <c r="BI27" s="36" t="s">
        <v>127</v>
      </c>
      <c r="BJ27" s="36"/>
      <c r="BK27" s="36"/>
      <c r="BL27" s="36"/>
      <c r="BM27" s="36"/>
      <c r="BN27" s="36"/>
      <c r="BO27" s="36"/>
      <c r="BP27" s="36"/>
      <c r="BQ27" s="36"/>
      <c r="BR27" s="36"/>
      <c r="BS27" s="36">
        <f t="shared" si="5"/>
        <v>0</v>
      </c>
      <c r="BU27" s="36" t="s">
        <v>127</v>
      </c>
      <c r="BV27" s="42">
        <f t="shared" si="6"/>
        <v>0</v>
      </c>
    </row>
    <row r="28" spans="1:74" ht="15.75" customHeight="1">
      <c r="A28" s="36" t="s">
        <v>128</v>
      </c>
      <c r="B28" s="36"/>
      <c r="C28" s="36"/>
      <c r="D28" s="36"/>
      <c r="E28" s="36"/>
      <c r="F28" s="36"/>
      <c r="G28" s="36"/>
      <c r="H28" s="36"/>
      <c r="I28" s="36"/>
      <c r="J28" s="36"/>
      <c r="K28" s="36">
        <f t="shared" si="0"/>
        <v>0</v>
      </c>
      <c r="M28" s="36" t="s">
        <v>128</v>
      </c>
      <c r="N28" s="36"/>
      <c r="O28" s="36"/>
      <c r="P28" s="36">
        <v>7</v>
      </c>
      <c r="Q28" s="36"/>
      <c r="R28" s="36"/>
      <c r="S28" s="36"/>
      <c r="T28" s="36"/>
      <c r="U28" s="36"/>
      <c r="V28" s="36"/>
      <c r="W28" s="36">
        <f t="shared" si="1"/>
        <v>7</v>
      </c>
      <c r="Y28" s="36" t="s">
        <v>128</v>
      </c>
      <c r="Z28" s="36"/>
      <c r="AA28" s="36"/>
      <c r="AB28" s="42"/>
      <c r="AC28" s="36"/>
      <c r="AD28" s="36"/>
      <c r="AE28" s="36"/>
      <c r="AF28" s="36"/>
      <c r="AG28" s="36"/>
      <c r="AH28" s="36"/>
      <c r="AI28" s="36">
        <f t="shared" si="2"/>
        <v>0</v>
      </c>
      <c r="AK28" s="36" t="s">
        <v>128</v>
      </c>
      <c r="AL28" s="36"/>
      <c r="AM28" s="42"/>
      <c r="AN28" s="36"/>
      <c r="AO28" s="36"/>
      <c r="AP28" s="36"/>
      <c r="AQ28" s="36"/>
      <c r="AR28" s="36"/>
      <c r="AS28" s="36"/>
      <c r="AT28" s="36"/>
      <c r="AU28" s="36">
        <f t="shared" si="3"/>
        <v>0</v>
      </c>
      <c r="AW28" s="36" t="s">
        <v>128</v>
      </c>
      <c r="AX28" s="36"/>
      <c r="AY28" s="36"/>
      <c r="AZ28" s="36"/>
      <c r="BA28" s="36"/>
      <c r="BB28" s="36"/>
      <c r="BC28" s="36"/>
      <c r="BD28" s="36"/>
      <c r="BE28" s="36"/>
      <c r="BF28" s="36"/>
      <c r="BG28" s="36">
        <f t="shared" si="4"/>
        <v>0</v>
      </c>
      <c r="BI28" s="36" t="s">
        <v>128</v>
      </c>
      <c r="BJ28" s="36"/>
      <c r="BK28" s="36"/>
      <c r="BL28" s="36"/>
      <c r="BM28" s="36"/>
      <c r="BN28" s="36"/>
      <c r="BO28" s="36"/>
      <c r="BP28" s="36"/>
      <c r="BQ28" s="36"/>
      <c r="BR28" s="36"/>
      <c r="BS28" s="36">
        <f t="shared" si="5"/>
        <v>0</v>
      </c>
      <c r="BU28" s="36" t="s">
        <v>128</v>
      </c>
      <c r="BV28" s="42">
        <f t="shared" si="6"/>
        <v>7</v>
      </c>
    </row>
    <row r="29" spans="1:74" ht="15.75" customHeight="1">
      <c r="A29" s="36" t="s">
        <v>129</v>
      </c>
      <c r="B29" s="36"/>
      <c r="C29" s="36"/>
      <c r="D29" s="36"/>
      <c r="E29" s="36"/>
      <c r="F29" s="36"/>
      <c r="G29" s="36"/>
      <c r="H29" s="36"/>
      <c r="I29" s="36"/>
      <c r="J29" s="36"/>
      <c r="K29" s="36">
        <f t="shared" si="0"/>
        <v>0</v>
      </c>
      <c r="M29" s="36" t="s">
        <v>129</v>
      </c>
      <c r="N29" s="36"/>
      <c r="O29" s="36"/>
      <c r="P29" s="36"/>
      <c r="Q29" s="36"/>
      <c r="R29" s="36"/>
      <c r="S29" s="36"/>
      <c r="T29" s="36"/>
      <c r="U29" s="36"/>
      <c r="V29" s="36"/>
      <c r="W29" s="36">
        <f t="shared" si="1"/>
        <v>0</v>
      </c>
      <c r="Y29" s="36" t="s">
        <v>129</v>
      </c>
      <c r="Z29" s="36"/>
      <c r="AA29" s="36"/>
      <c r="AB29" s="42"/>
      <c r="AC29" s="36"/>
      <c r="AD29" s="36"/>
      <c r="AE29" s="36"/>
      <c r="AF29" s="36"/>
      <c r="AG29" s="36"/>
      <c r="AH29" s="36"/>
      <c r="AI29" s="36">
        <f t="shared" si="2"/>
        <v>0</v>
      </c>
      <c r="AK29" s="36" t="s">
        <v>129</v>
      </c>
      <c r="AL29" s="36"/>
      <c r="AM29" s="42"/>
      <c r="AN29" s="36">
        <v>171</v>
      </c>
      <c r="AO29" s="36"/>
      <c r="AP29" s="36"/>
      <c r="AQ29" s="36"/>
      <c r="AR29" s="36"/>
      <c r="AS29" s="36"/>
      <c r="AT29" s="36"/>
      <c r="AU29" s="36">
        <f t="shared" si="3"/>
        <v>171</v>
      </c>
      <c r="AW29" s="36" t="s">
        <v>129</v>
      </c>
      <c r="AX29" s="36"/>
      <c r="AY29" s="36"/>
      <c r="AZ29" s="36"/>
      <c r="BA29" s="36"/>
      <c r="BB29" s="36"/>
      <c r="BC29" s="36"/>
      <c r="BD29" s="36"/>
      <c r="BE29" s="36"/>
      <c r="BF29" s="36"/>
      <c r="BG29" s="36">
        <f t="shared" si="4"/>
        <v>0</v>
      </c>
      <c r="BI29" s="36" t="s">
        <v>129</v>
      </c>
      <c r="BJ29" s="36"/>
      <c r="BK29" s="36"/>
      <c r="BL29" s="36"/>
      <c r="BM29" s="36"/>
      <c r="BN29" s="36"/>
      <c r="BO29" s="36"/>
      <c r="BP29" s="36"/>
      <c r="BQ29" s="36"/>
      <c r="BR29" s="36"/>
      <c r="BS29" s="36">
        <f t="shared" si="5"/>
        <v>0</v>
      </c>
      <c r="BU29" s="36" t="s">
        <v>129</v>
      </c>
      <c r="BV29" s="42">
        <f t="shared" si="6"/>
        <v>171</v>
      </c>
    </row>
    <row r="30" spans="1:74" ht="15.75" customHeight="1">
      <c r="A30" s="36" t="s">
        <v>130</v>
      </c>
      <c r="B30" s="36"/>
      <c r="C30" s="36"/>
      <c r="D30" s="36"/>
      <c r="E30" s="36"/>
      <c r="F30" s="36"/>
      <c r="G30" s="36"/>
      <c r="H30" s="36"/>
      <c r="I30" s="36"/>
      <c r="J30" s="36"/>
      <c r="K30" s="36">
        <f t="shared" si="0"/>
        <v>0</v>
      </c>
      <c r="M30" s="36" t="s">
        <v>130</v>
      </c>
      <c r="N30" s="36"/>
      <c r="O30" s="36"/>
      <c r="P30" s="36"/>
      <c r="Q30" s="36"/>
      <c r="R30" s="36"/>
      <c r="S30" s="36"/>
      <c r="T30" s="36"/>
      <c r="U30" s="36"/>
      <c r="V30" s="36"/>
      <c r="W30" s="36">
        <f t="shared" si="1"/>
        <v>0</v>
      </c>
      <c r="Y30" s="36" t="s">
        <v>130</v>
      </c>
      <c r="Z30" s="36">
        <v>98.6</v>
      </c>
      <c r="AA30" s="36"/>
      <c r="AB30" s="42"/>
      <c r="AC30" s="36"/>
      <c r="AD30" s="36"/>
      <c r="AE30" s="36"/>
      <c r="AF30" s="36"/>
      <c r="AG30" s="36"/>
      <c r="AH30" s="36"/>
      <c r="AI30" s="36">
        <f t="shared" si="2"/>
        <v>98.6</v>
      </c>
      <c r="AK30" s="36" t="s">
        <v>130</v>
      </c>
      <c r="AL30" s="36"/>
      <c r="AM30" s="42"/>
      <c r="AN30" s="36"/>
      <c r="AO30" s="36"/>
      <c r="AP30" s="36"/>
      <c r="AQ30" s="36"/>
      <c r="AR30" s="36"/>
      <c r="AS30" s="36"/>
      <c r="AT30" s="36"/>
      <c r="AU30" s="36">
        <f t="shared" si="3"/>
        <v>0</v>
      </c>
      <c r="AW30" s="36" t="s">
        <v>130</v>
      </c>
      <c r="AX30" s="36"/>
      <c r="AY30" s="36"/>
      <c r="AZ30" s="36"/>
      <c r="BA30" s="36"/>
      <c r="BB30" s="36"/>
      <c r="BC30" s="36"/>
      <c r="BD30" s="36"/>
      <c r="BE30" s="36"/>
      <c r="BF30" s="36"/>
      <c r="BG30" s="36">
        <f t="shared" si="4"/>
        <v>0</v>
      </c>
      <c r="BI30" s="36" t="s">
        <v>130</v>
      </c>
      <c r="BJ30" s="36"/>
      <c r="BK30" s="36"/>
      <c r="BL30" s="36"/>
      <c r="BM30" s="36"/>
      <c r="BN30" s="36"/>
      <c r="BO30" s="36"/>
      <c r="BP30" s="36"/>
      <c r="BQ30" s="36"/>
      <c r="BR30" s="36"/>
      <c r="BS30" s="36">
        <f t="shared" si="5"/>
        <v>0</v>
      </c>
      <c r="BU30" s="36" t="s">
        <v>130</v>
      </c>
      <c r="BV30" s="42">
        <f t="shared" si="6"/>
        <v>98.6</v>
      </c>
    </row>
    <row r="31" spans="1:74" ht="15.75" customHeight="1">
      <c r="A31" s="36" t="s">
        <v>131</v>
      </c>
      <c r="B31" s="36"/>
      <c r="C31" s="36"/>
      <c r="D31" s="36"/>
      <c r="E31" s="36"/>
      <c r="F31" s="36"/>
      <c r="G31" s="36"/>
      <c r="H31" s="36"/>
      <c r="I31" s="36"/>
      <c r="J31" s="36"/>
      <c r="K31" s="36">
        <f t="shared" si="0"/>
        <v>0</v>
      </c>
      <c r="M31" s="36" t="s">
        <v>131</v>
      </c>
      <c r="N31" s="36"/>
      <c r="O31" s="36"/>
      <c r="P31" s="36">
        <v>11</v>
      </c>
      <c r="Q31" s="36"/>
      <c r="R31" s="36"/>
      <c r="S31" s="36"/>
      <c r="T31" s="36"/>
      <c r="U31" s="36"/>
      <c r="V31" s="36"/>
      <c r="W31" s="36">
        <f t="shared" si="1"/>
        <v>11</v>
      </c>
      <c r="Y31" s="36" t="s">
        <v>131</v>
      </c>
      <c r="Z31" s="36"/>
      <c r="AA31" s="36"/>
      <c r="AB31" s="42">
        <v>10</v>
      </c>
      <c r="AC31" s="36"/>
      <c r="AD31" s="36"/>
      <c r="AE31" s="36"/>
      <c r="AF31" s="36"/>
      <c r="AG31" s="36"/>
      <c r="AH31" s="36"/>
      <c r="AI31" s="36">
        <f t="shared" si="2"/>
        <v>10</v>
      </c>
      <c r="AK31" s="36" t="s">
        <v>131</v>
      </c>
      <c r="AL31" s="36"/>
      <c r="AM31" s="42">
        <v>20</v>
      </c>
      <c r="AN31" s="36"/>
      <c r="AO31" s="36"/>
      <c r="AP31" s="36"/>
      <c r="AQ31" s="36"/>
      <c r="AR31" s="36"/>
      <c r="AS31" s="36"/>
      <c r="AT31" s="36"/>
      <c r="AU31" s="36">
        <f t="shared" si="3"/>
        <v>20</v>
      </c>
      <c r="AW31" s="36" t="s">
        <v>131</v>
      </c>
      <c r="AX31" s="36"/>
      <c r="AY31" s="36"/>
      <c r="AZ31" s="36"/>
      <c r="BA31" s="36"/>
      <c r="BB31" s="36"/>
      <c r="BC31" s="36"/>
      <c r="BD31" s="36"/>
      <c r="BE31" s="36"/>
      <c r="BF31" s="36"/>
      <c r="BG31" s="36">
        <f t="shared" si="4"/>
        <v>0</v>
      </c>
      <c r="BI31" s="36" t="s">
        <v>131</v>
      </c>
      <c r="BJ31" s="36"/>
      <c r="BK31" s="36"/>
      <c r="BL31" s="36"/>
      <c r="BM31" s="36"/>
      <c r="BN31" s="36"/>
      <c r="BO31" s="36"/>
      <c r="BP31" s="36"/>
      <c r="BQ31" s="36"/>
      <c r="BR31" s="36"/>
      <c r="BS31" s="36">
        <f t="shared" si="5"/>
        <v>0</v>
      </c>
      <c r="BU31" s="36" t="s">
        <v>131</v>
      </c>
      <c r="BV31" s="42">
        <f t="shared" si="6"/>
        <v>41</v>
      </c>
    </row>
    <row r="32" spans="1:74" ht="15.75" customHeight="1">
      <c r="A32" s="36" t="s">
        <v>132</v>
      </c>
      <c r="B32" s="36"/>
      <c r="C32" s="36"/>
      <c r="D32" s="36"/>
      <c r="E32" s="36"/>
      <c r="F32" s="36"/>
      <c r="G32" s="36"/>
      <c r="H32" s="36"/>
      <c r="I32" s="36"/>
      <c r="J32" s="36"/>
      <c r="K32" s="36">
        <f t="shared" si="0"/>
        <v>0</v>
      </c>
      <c r="M32" s="36" t="s">
        <v>132</v>
      </c>
      <c r="N32" s="36"/>
      <c r="O32" s="36"/>
      <c r="P32" s="36">
        <v>16</v>
      </c>
      <c r="Q32" s="36"/>
      <c r="R32" s="36"/>
      <c r="S32" s="36"/>
      <c r="T32" s="36"/>
      <c r="U32" s="36"/>
      <c r="V32" s="36"/>
      <c r="W32" s="36">
        <f t="shared" si="1"/>
        <v>16</v>
      </c>
      <c r="Y32" s="36" t="s">
        <v>132</v>
      </c>
      <c r="Z32" s="36">
        <v>12.5</v>
      </c>
      <c r="AA32" s="36"/>
      <c r="AB32" s="42">
        <v>21</v>
      </c>
      <c r="AC32" s="36"/>
      <c r="AD32" s="36"/>
      <c r="AE32" s="36"/>
      <c r="AF32" s="36"/>
      <c r="AG32" s="36"/>
      <c r="AH32" s="36"/>
      <c r="AI32" s="36">
        <f t="shared" si="2"/>
        <v>33.5</v>
      </c>
      <c r="AK32" s="36" t="s">
        <v>132</v>
      </c>
      <c r="AL32" s="36">
        <v>120</v>
      </c>
      <c r="AM32" s="42"/>
      <c r="AN32" s="36"/>
      <c r="AO32" s="36"/>
      <c r="AP32" s="36"/>
      <c r="AQ32" s="36"/>
      <c r="AR32" s="36"/>
      <c r="AS32" s="36"/>
      <c r="AT32" s="36"/>
      <c r="AU32" s="36">
        <f t="shared" si="3"/>
        <v>120</v>
      </c>
      <c r="AW32" s="36" t="s">
        <v>132</v>
      </c>
      <c r="AX32" s="36"/>
      <c r="AY32" s="36"/>
      <c r="AZ32" s="36"/>
      <c r="BA32" s="36"/>
      <c r="BB32" s="36"/>
      <c r="BC32" s="36"/>
      <c r="BD32" s="36"/>
      <c r="BE32" s="36"/>
      <c r="BF32" s="36"/>
      <c r="BG32" s="36">
        <f t="shared" si="4"/>
        <v>0</v>
      </c>
      <c r="BI32" s="36" t="s">
        <v>132</v>
      </c>
      <c r="BJ32" s="36"/>
      <c r="BK32" s="36"/>
      <c r="BL32" s="36"/>
      <c r="BM32" s="36"/>
      <c r="BN32" s="36"/>
      <c r="BO32" s="36"/>
      <c r="BP32" s="36"/>
      <c r="BQ32" s="36"/>
      <c r="BR32" s="36"/>
      <c r="BS32" s="36">
        <f t="shared" si="5"/>
        <v>0</v>
      </c>
      <c r="BU32" s="36" t="s">
        <v>132</v>
      </c>
      <c r="BV32" s="42">
        <f t="shared" si="6"/>
        <v>169.5</v>
      </c>
    </row>
    <row r="33" spans="1:74" ht="15.75" customHeight="1">
      <c r="A33" s="36" t="s">
        <v>133</v>
      </c>
      <c r="B33" s="36"/>
      <c r="C33" s="36"/>
      <c r="D33" s="36"/>
      <c r="E33" s="36"/>
      <c r="F33" s="36"/>
      <c r="G33" s="36"/>
      <c r="H33" s="36"/>
      <c r="I33" s="36"/>
      <c r="J33" s="36"/>
      <c r="K33" s="36">
        <f t="shared" si="0"/>
        <v>0</v>
      </c>
      <c r="M33" s="36" t="s">
        <v>133</v>
      </c>
      <c r="N33" s="36"/>
      <c r="O33" s="36"/>
      <c r="P33" s="36"/>
      <c r="Q33" s="36"/>
      <c r="R33" s="36"/>
      <c r="S33" s="36"/>
      <c r="T33" s="36"/>
      <c r="U33" s="36"/>
      <c r="V33" s="36"/>
      <c r="W33" s="36">
        <f t="shared" si="1"/>
        <v>0</v>
      </c>
      <c r="Y33" s="36" t="s">
        <v>133</v>
      </c>
      <c r="Z33" s="36"/>
      <c r="AA33" s="36"/>
      <c r="AB33" s="42"/>
      <c r="AC33" s="36"/>
      <c r="AD33" s="36"/>
      <c r="AE33" s="36"/>
      <c r="AF33" s="36"/>
      <c r="AG33" s="36"/>
      <c r="AH33" s="36"/>
      <c r="AI33" s="36">
        <f t="shared" si="2"/>
        <v>0</v>
      </c>
      <c r="AK33" s="36" t="s">
        <v>133</v>
      </c>
      <c r="AL33" s="36"/>
      <c r="AM33" s="42"/>
      <c r="AN33" s="36"/>
      <c r="AO33" s="36"/>
      <c r="AP33" s="36"/>
      <c r="AQ33" s="36"/>
      <c r="AR33" s="36"/>
      <c r="AS33" s="36"/>
      <c r="AT33" s="36"/>
      <c r="AU33" s="36">
        <f t="shared" si="3"/>
        <v>0</v>
      </c>
      <c r="AW33" s="36" t="s">
        <v>133</v>
      </c>
      <c r="AX33" s="36"/>
      <c r="AY33" s="36"/>
      <c r="AZ33" s="36"/>
      <c r="BA33" s="36"/>
      <c r="BB33" s="36"/>
      <c r="BC33" s="36"/>
      <c r="BD33" s="36"/>
      <c r="BE33" s="36"/>
      <c r="BF33" s="36"/>
      <c r="BG33" s="36">
        <f t="shared" si="4"/>
        <v>0</v>
      </c>
      <c r="BI33" s="36" t="s">
        <v>133</v>
      </c>
      <c r="BJ33" s="36"/>
      <c r="BK33" s="36"/>
      <c r="BL33" s="36"/>
      <c r="BM33" s="36"/>
      <c r="BN33" s="36"/>
      <c r="BO33" s="36"/>
      <c r="BP33" s="36"/>
      <c r="BQ33" s="36"/>
      <c r="BR33" s="36"/>
      <c r="BS33" s="36">
        <f t="shared" si="5"/>
        <v>0</v>
      </c>
      <c r="BU33" s="36" t="s">
        <v>133</v>
      </c>
      <c r="BV33" s="42">
        <f t="shared" si="6"/>
        <v>0</v>
      </c>
    </row>
    <row r="34" spans="1:74" ht="15.75" customHeight="1">
      <c r="A34" s="36" t="s">
        <v>134</v>
      </c>
      <c r="B34" s="36"/>
      <c r="C34" s="36"/>
      <c r="D34" s="36"/>
      <c r="E34" s="36"/>
      <c r="F34" s="36"/>
      <c r="G34" s="36"/>
      <c r="H34" s="36"/>
      <c r="I34" s="36"/>
      <c r="J34" s="36"/>
      <c r="K34" s="36">
        <f t="shared" si="0"/>
        <v>0</v>
      </c>
      <c r="M34" s="36" t="s">
        <v>134</v>
      </c>
      <c r="N34" s="36"/>
      <c r="O34" s="36"/>
      <c r="P34" s="36"/>
      <c r="Q34" s="36"/>
      <c r="R34" s="36"/>
      <c r="S34" s="36"/>
      <c r="T34" s="36"/>
      <c r="U34" s="36"/>
      <c r="V34" s="36"/>
      <c r="W34" s="36">
        <f t="shared" si="1"/>
        <v>0</v>
      </c>
      <c r="Y34" s="36" t="s">
        <v>134</v>
      </c>
      <c r="Z34" s="36"/>
      <c r="AA34" s="36"/>
      <c r="AB34" s="42"/>
      <c r="AC34" s="36"/>
      <c r="AD34" s="36"/>
      <c r="AE34" s="36"/>
      <c r="AF34" s="36"/>
      <c r="AG34" s="36"/>
      <c r="AH34" s="36"/>
      <c r="AI34" s="36">
        <f t="shared" si="2"/>
        <v>0</v>
      </c>
      <c r="AK34" s="36" t="s">
        <v>134</v>
      </c>
      <c r="AL34" s="36"/>
      <c r="AM34" s="42"/>
      <c r="AN34" s="36"/>
      <c r="AO34" s="36"/>
      <c r="AP34" s="36"/>
      <c r="AQ34" s="36"/>
      <c r="AR34" s="36"/>
      <c r="AS34" s="36"/>
      <c r="AT34" s="36"/>
      <c r="AU34" s="36">
        <f t="shared" si="3"/>
        <v>0</v>
      </c>
      <c r="AW34" s="36" t="s">
        <v>134</v>
      </c>
      <c r="AX34" s="36"/>
      <c r="AY34" s="36"/>
      <c r="AZ34" s="36"/>
      <c r="BA34" s="36"/>
      <c r="BB34" s="36"/>
      <c r="BC34" s="36"/>
      <c r="BD34" s="36"/>
      <c r="BE34" s="36"/>
      <c r="BF34" s="36"/>
      <c r="BG34" s="36">
        <f t="shared" si="4"/>
        <v>0</v>
      </c>
      <c r="BI34" s="36" t="s">
        <v>134</v>
      </c>
      <c r="BJ34" s="36"/>
      <c r="BK34" s="36"/>
      <c r="BL34" s="36"/>
      <c r="BM34" s="36"/>
      <c r="BN34" s="36"/>
      <c r="BO34" s="36"/>
      <c r="BP34" s="36"/>
      <c r="BQ34" s="36"/>
      <c r="BR34" s="36"/>
      <c r="BS34" s="36">
        <f t="shared" si="5"/>
        <v>0</v>
      </c>
      <c r="BU34" s="36" t="s">
        <v>134</v>
      </c>
      <c r="BV34" s="42">
        <f t="shared" si="6"/>
        <v>0</v>
      </c>
    </row>
    <row r="35" spans="1:74" ht="15.75" customHeight="1">
      <c r="A35" s="36" t="s">
        <v>135</v>
      </c>
      <c r="B35" s="36"/>
      <c r="C35" s="36"/>
      <c r="D35" s="36"/>
      <c r="E35" s="36"/>
      <c r="F35" s="36"/>
      <c r="G35" s="36"/>
      <c r="H35" s="36"/>
      <c r="I35" s="36"/>
      <c r="J35" s="36"/>
      <c r="K35" s="36">
        <f t="shared" si="0"/>
        <v>0</v>
      </c>
      <c r="M35" s="36" t="s">
        <v>135</v>
      </c>
      <c r="N35" s="36"/>
      <c r="O35" s="36">
        <v>60</v>
      </c>
      <c r="P35" s="36"/>
      <c r="Q35" s="36"/>
      <c r="R35" s="36"/>
      <c r="S35" s="36"/>
      <c r="T35" s="36"/>
      <c r="U35" s="36"/>
      <c r="V35" s="36"/>
      <c r="W35" s="36">
        <f t="shared" si="1"/>
        <v>60</v>
      </c>
      <c r="Y35" s="36" t="s">
        <v>135</v>
      </c>
      <c r="Z35" s="36"/>
      <c r="AA35" s="36"/>
      <c r="AB35" s="42"/>
      <c r="AC35" s="36"/>
      <c r="AD35" s="36"/>
      <c r="AE35" s="36"/>
      <c r="AF35" s="36"/>
      <c r="AG35" s="36"/>
      <c r="AH35" s="36"/>
      <c r="AI35" s="36">
        <f t="shared" si="2"/>
        <v>0</v>
      </c>
      <c r="AK35" s="36" t="s">
        <v>135</v>
      </c>
      <c r="AL35" s="36"/>
      <c r="AM35" s="42"/>
      <c r="AN35" s="36"/>
      <c r="AO35" s="36"/>
      <c r="AP35" s="36"/>
      <c r="AQ35" s="36"/>
      <c r="AR35" s="36"/>
      <c r="AS35" s="36"/>
      <c r="AT35" s="36"/>
      <c r="AU35" s="36">
        <f t="shared" si="3"/>
        <v>0</v>
      </c>
      <c r="AW35" s="36" t="s">
        <v>135</v>
      </c>
      <c r="AX35" s="36"/>
      <c r="AY35" s="36"/>
      <c r="AZ35" s="36"/>
      <c r="BA35" s="36"/>
      <c r="BB35" s="36"/>
      <c r="BC35" s="36"/>
      <c r="BD35" s="36"/>
      <c r="BE35" s="36"/>
      <c r="BF35" s="36"/>
      <c r="BG35" s="36">
        <f t="shared" si="4"/>
        <v>0</v>
      </c>
      <c r="BI35" s="36" t="s">
        <v>135</v>
      </c>
      <c r="BJ35" s="36"/>
      <c r="BK35" s="36">
        <v>71.3</v>
      </c>
      <c r="BL35" s="36"/>
      <c r="BM35" s="36"/>
      <c r="BN35" s="36"/>
      <c r="BO35" s="36"/>
      <c r="BP35" s="36"/>
      <c r="BQ35" s="36"/>
      <c r="BR35" s="36"/>
      <c r="BS35" s="36">
        <f t="shared" si="5"/>
        <v>71.3</v>
      </c>
      <c r="BU35" s="36" t="s">
        <v>135</v>
      </c>
      <c r="BV35" s="42">
        <f t="shared" si="6"/>
        <v>131.30000000000001</v>
      </c>
    </row>
    <row r="36" spans="1:74" ht="15.75" customHeight="1">
      <c r="A36" s="36" t="s">
        <v>136</v>
      </c>
      <c r="B36" s="36">
        <v>60</v>
      </c>
      <c r="C36" s="36"/>
      <c r="D36" s="36"/>
      <c r="E36" s="36"/>
      <c r="F36" s="36"/>
      <c r="G36" s="36"/>
      <c r="H36" s="36"/>
      <c r="I36" s="36"/>
      <c r="J36" s="36"/>
      <c r="K36" s="36">
        <f t="shared" si="0"/>
        <v>60</v>
      </c>
      <c r="M36" s="36" t="s">
        <v>136</v>
      </c>
      <c r="N36" s="36"/>
      <c r="O36" s="36"/>
      <c r="P36" s="36"/>
      <c r="Q36" s="36"/>
      <c r="R36" s="36"/>
      <c r="S36" s="36"/>
      <c r="T36" s="36"/>
      <c r="U36" s="36"/>
      <c r="V36" s="36"/>
      <c r="W36" s="36">
        <f t="shared" si="1"/>
        <v>0</v>
      </c>
      <c r="Y36" s="36" t="s">
        <v>136</v>
      </c>
      <c r="Z36" s="36"/>
      <c r="AA36" s="36"/>
      <c r="AB36" s="42"/>
      <c r="AC36" s="36"/>
      <c r="AD36" s="36"/>
      <c r="AE36" s="36"/>
      <c r="AF36" s="36"/>
      <c r="AG36" s="36"/>
      <c r="AH36" s="36"/>
      <c r="AI36" s="36">
        <f t="shared" si="2"/>
        <v>0</v>
      </c>
      <c r="AK36" s="36" t="s">
        <v>136</v>
      </c>
      <c r="AL36" s="36"/>
      <c r="AM36" s="42"/>
      <c r="AN36" s="36"/>
      <c r="AO36" s="36"/>
      <c r="AP36" s="36"/>
      <c r="AQ36" s="36"/>
      <c r="AR36" s="36"/>
      <c r="AS36" s="36"/>
      <c r="AT36" s="36"/>
      <c r="AU36" s="36">
        <f t="shared" si="3"/>
        <v>0</v>
      </c>
      <c r="AW36" s="36" t="s">
        <v>136</v>
      </c>
      <c r="AX36" s="36"/>
      <c r="AY36" s="36">
        <v>60</v>
      </c>
      <c r="AZ36" s="36"/>
      <c r="BA36" s="36"/>
      <c r="BB36" s="36"/>
      <c r="BC36" s="36"/>
      <c r="BD36" s="36"/>
      <c r="BE36" s="36"/>
      <c r="BF36" s="36"/>
      <c r="BG36" s="36">
        <f t="shared" si="4"/>
        <v>60</v>
      </c>
      <c r="BI36" s="36" t="s">
        <v>136</v>
      </c>
      <c r="BJ36" s="36"/>
      <c r="BK36" s="36"/>
      <c r="BL36" s="36"/>
      <c r="BM36" s="36"/>
      <c r="BN36" s="36"/>
      <c r="BO36" s="36"/>
      <c r="BP36" s="36"/>
      <c r="BQ36" s="36"/>
      <c r="BR36" s="36"/>
      <c r="BS36" s="36">
        <f t="shared" si="5"/>
        <v>0</v>
      </c>
      <c r="BU36" s="36" t="s">
        <v>136</v>
      </c>
      <c r="BV36" s="42">
        <f t="shared" si="6"/>
        <v>120</v>
      </c>
    </row>
    <row r="37" spans="1:74" ht="15.75" customHeight="1">
      <c r="A37" s="36" t="s">
        <v>137</v>
      </c>
      <c r="B37" s="36"/>
      <c r="C37" s="36"/>
      <c r="D37" s="36"/>
      <c r="E37" s="36"/>
      <c r="F37" s="36"/>
      <c r="G37" s="36"/>
      <c r="H37" s="36"/>
      <c r="I37" s="36"/>
      <c r="J37" s="36"/>
      <c r="K37" s="36">
        <f t="shared" si="0"/>
        <v>0</v>
      </c>
      <c r="M37" s="36" t="s">
        <v>137</v>
      </c>
      <c r="N37" s="36"/>
      <c r="O37" s="36"/>
      <c r="P37" s="36"/>
      <c r="Q37" s="36"/>
      <c r="R37" s="36"/>
      <c r="S37" s="36"/>
      <c r="T37" s="36"/>
      <c r="U37" s="36"/>
      <c r="V37" s="36"/>
      <c r="W37" s="36">
        <f t="shared" si="1"/>
        <v>0</v>
      </c>
      <c r="Y37" s="36" t="s">
        <v>137</v>
      </c>
      <c r="Z37" s="36"/>
      <c r="AA37" s="36"/>
      <c r="AB37" s="42"/>
      <c r="AC37" s="36"/>
      <c r="AD37" s="36"/>
      <c r="AE37" s="36"/>
      <c r="AF37" s="36"/>
      <c r="AG37" s="36"/>
      <c r="AH37" s="36"/>
      <c r="AI37" s="36">
        <f t="shared" si="2"/>
        <v>0</v>
      </c>
      <c r="AK37" s="36" t="s">
        <v>137</v>
      </c>
      <c r="AL37" s="36"/>
      <c r="AM37" s="42"/>
      <c r="AN37" s="36"/>
      <c r="AO37" s="36"/>
      <c r="AP37" s="36"/>
      <c r="AQ37" s="36"/>
      <c r="AR37" s="36"/>
      <c r="AS37" s="36"/>
      <c r="AT37" s="36"/>
      <c r="AU37" s="36">
        <f t="shared" si="3"/>
        <v>0</v>
      </c>
      <c r="AW37" s="36" t="s">
        <v>137</v>
      </c>
      <c r="AX37" s="36"/>
      <c r="AY37" s="36"/>
      <c r="AZ37" s="36"/>
      <c r="BA37" s="36"/>
      <c r="BB37" s="36"/>
      <c r="BC37" s="36"/>
      <c r="BD37" s="36"/>
      <c r="BE37" s="36"/>
      <c r="BF37" s="36"/>
      <c r="BG37" s="36">
        <f t="shared" si="4"/>
        <v>0</v>
      </c>
      <c r="BI37" s="36" t="s">
        <v>137</v>
      </c>
      <c r="BJ37" s="36"/>
      <c r="BK37" s="36"/>
      <c r="BL37" s="36"/>
      <c r="BM37" s="36"/>
      <c r="BN37" s="36"/>
      <c r="BO37" s="36"/>
      <c r="BP37" s="36"/>
      <c r="BQ37" s="36"/>
      <c r="BR37" s="36"/>
      <c r="BS37" s="36">
        <f t="shared" si="5"/>
        <v>0</v>
      </c>
      <c r="BU37" s="36" t="s">
        <v>137</v>
      </c>
      <c r="BV37" s="42">
        <f t="shared" si="6"/>
        <v>0</v>
      </c>
    </row>
    <row r="38" spans="1:74" ht="15.75" customHeight="1">
      <c r="A38" s="36" t="s">
        <v>138</v>
      </c>
      <c r="B38" s="36"/>
      <c r="C38" s="36"/>
      <c r="D38" s="36">
        <v>2</v>
      </c>
      <c r="E38" s="36">
        <v>2</v>
      </c>
      <c r="F38" s="36"/>
      <c r="G38" s="36"/>
      <c r="H38" s="36"/>
      <c r="I38" s="36"/>
      <c r="J38" s="36"/>
      <c r="K38" s="36">
        <f t="shared" si="0"/>
        <v>4</v>
      </c>
      <c r="M38" s="36" t="s">
        <v>138</v>
      </c>
      <c r="N38" s="36"/>
      <c r="O38" s="36"/>
      <c r="P38" s="36">
        <v>2</v>
      </c>
      <c r="Q38" s="36"/>
      <c r="R38" s="36"/>
      <c r="S38" s="36"/>
      <c r="T38" s="36"/>
      <c r="U38" s="36"/>
      <c r="V38" s="36"/>
      <c r="W38" s="36">
        <f t="shared" si="1"/>
        <v>2</v>
      </c>
      <c r="Y38" s="36" t="s">
        <v>138</v>
      </c>
      <c r="Z38" s="36">
        <v>1</v>
      </c>
      <c r="AA38" s="36"/>
      <c r="AB38" s="42">
        <v>2</v>
      </c>
      <c r="AC38" s="36">
        <v>4</v>
      </c>
      <c r="AD38" s="36"/>
      <c r="AE38" s="36"/>
      <c r="AF38" s="36"/>
      <c r="AG38" s="36"/>
      <c r="AH38" s="36"/>
      <c r="AI38" s="36">
        <f t="shared" si="2"/>
        <v>7</v>
      </c>
      <c r="AK38" s="36" t="s">
        <v>138</v>
      </c>
      <c r="AL38" s="36"/>
      <c r="AM38" s="42">
        <v>2</v>
      </c>
      <c r="AN38" s="36">
        <v>2</v>
      </c>
      <c r="AO38" s="36"/>
      <c r="AP38" s="36"/>
      <c r="AQ38" s="36"/>
      <c r="AR38" s="36"/>
      <c r="AS38" s="36"/>
      <c r="AT38" s="36"/>
      <c r="AU38" s="36">
        <f t="shared" si="3"/>
        <v>4</v>
      </c>
      <c r="AW38" s="36" t="s">
        <v>138</v>
      </c>
      <c r="AX38" s="36"/>
      <c r="AY38" s="36"/>
      <c r="AZ38" s="36">
        <v>2</v>
      </c>
      <c r="BA38" s="36">
        <v>1.5</v>
      </c>
      <c r="BB38" s="36"/>
      <c r="BC38" s="36"/>
      <c r="BD38" s="36"/>
      <c r="BE38" s="36"/>
      <c r="BF38" s="36"/>
      <c r="BG38" s="36">
        <f t="shared" si="4"/>
        <v>3.5</v>
      </c>
      <c r="BI38" s="36" t="s">
        <v>138</v>
      </c>
      <c r="BJ38" s="36"/>
      <c r="BK38" s="36">
        <v>1</v>
      </c>
      <c r="BL38" s="36">
        <v>2</v>
      </c>
      <c r="BM38" s="36">
        <v>4</v>
      </c>
      <c r="BN38" s="36"/>
      <c r="BO38" s="36"/>
      <c r="BP38" s="36"/>
      <c r="BQ38" s="36"/>
      <c r="BR38" s="36"/>
      <c r="BS38" s="36">
        <f t="shared" si="5"/>
        <v>7</v>
      </c>
      <c r="BU38" s="36" t="s">
        <v>138</v>
      </c>
      <c r="BV38" s="42">
        <f t="shared" si="6"/>
        <v>27.5</v>
      </c>
    </row>
    <row r="39" spans="1:74" ht="15.75" customHeight="1">
      <c r="A39" s="36" t="s">
        <v>139</v>
      </c>
      <c r="B39" s="36"/>
      <c r="C39" s="36"/>
      <c r="D39" s="36">
        <v>14</v>
      </c>
      <c r="E39" s="36"/>
      <c r="F39" s="36"/>
      <c r="G39" s="36">
        <v>30</v>
      </c>
      <c r="H39" s="36"/>
      <c r="I39" s="36"/>
      <c r="J39" s="36"/>
      <c r="K39" s="36">
        <f t="shared" si="0"/>
        <v>44</v>
      </c>
      <c r="M39" s="36" t="s">
        <v>139</v>
      </c>
      <c r="N39" s="36"/>
      <c r="O39" s="36"/>
      <c r="P39" s="36"/>
      <c r="Q39" s="36"/>
      <c r="R39" s="36"/>
      <c r="S39" s="36">
        <v>30</v>
      </c>
      <c r="T39" s="36"/>
      <c r="U39" s="36"/>
      <c r="V39" s="36"/>
      <c r="W39" s="36">
        <f t="shared" si="1"/>
        <v>30</v>
      </c>
      <c r="Y39" s="36" t="s">
        <v>139</v>
      </c>
      <c r="Z39" s="36"/>
      <c r="AA39" s="36"/>
      <c r="AB39" s="42"/>
      <c r="AC39" s="36"/>
      <c r="AD39" s="36"/>
      <c r="AE39" s="36">
        <v>30</v>
      </c>
      <c r="AF39" s="36"/>
      <c r="AG39" s="36"/>
      <c r="AH39" s="36"/>
      <c r="AI39" s="36">
        <f t="shared" si="2"/>
        <v>30</v>
      </c>
      <c r="AK39" s="36" t="s">
        <v>139</v>
      </c>
      <c r="AL39" s="36"/>
      <c r="AM39" s="42"/>
      <c r="AN39" s="36"/>
      <c r="AO39" s="36"/>
      <c r="AP39" s="36">
        <v>30</v>
      </c>
      <c r="AQ39" s="36"/>
      <c r="AR39" s="36"/>
      <c r="AS39" s="36"/>
      <c r="AT39" s="36"/>
      <c r="AU39" s="36">
        <f t="shared" si="3"/>
        <v>30</v>
      </c>
      <c r="AW39" s="36" t="s">
        <v>139</v>
      </c>
      <c r="AX39" s="36"/>
      <c r="AY39" s="36"/>
      <c r="AZ39" s="36">
        <v>15</v>
      </c>
      <c r="BA39" s="36"/>
      <c r="BB39" s="36"/>
      <c r="BC39" s="36">
        <v>30</v>
      </c>
      <c r="BD39" s="36"/>
      <c r="BE39" s="36"/>
      <c r="BF39" s="36"/>
      <c r="BG39" s="36">
        <f t="shared" si="4"/>
        <v>45</v>
      </c>
      <c r="BI39" s="36" t="s">
        <v>139</v>
      </c>
      <c r="BJ39" s="36"/>
      <c r="BK39" s="36"/>
      <c r="BL39" s="36">
        <v>14</v>
      </c>
      <c r="BM39" s="36"/>
      <c r="BN39" s="36"/>
      <c r="BO39" s="36">
        <v>30</v>
      </c>
      <c r="BP39" s="36"/>
      <c r="BQ39" s="36"/>
      <c r="BR39" s="36"/>
      <c r="BS39" s="36">
        <f t="shared" si="5"/>
        <v>44</v>
      </c>
      <c r="BU39" s="36" t="s">
        <v>139</v>
      </c>
      <c r="BV39" s="42">
        <f t="shared" si="6"/>
        <v>223</v>
      </c>
    </row>
    <row r="40" spans="1:74" ht="15.75" customHeight="1">
      <c r="A40" s="36" t="s">
        <v>140</v>
      </c>
      <c r="B40" s="36"/>
      <c r="C40" s="36"/>
      <c r="D40" s="36"/>
      <c r="E40" s="36"/>
      <c r="F40" s="36"/>
      <c r="G40" s="36">
        <v>20</v>
      </c>
      <c r="H40" s="36"/>
      <c r="I40" s="36"/>
      <c r="J40" s="36"/>
      <c r="K40" s="36">
        <f t="shared" si="0"/>
        <v>20</v>
      </c>
      <c r="M40" s="36" t="s">
        <v>140</v>
      </c>
      <c r="N40" s="36"/>
      <c r="O40" s="36"/>
      <c r="P40" s="36"/>
      <c r="Q40" s="36"/>
      <c r="R40" s="36"/>
      <c r="S40" s="36">
        <v>20</v>
      </c>
      <c r="T40" s="36"/>
      <c r="U40" s="36"/>
      <c r="V40" s="36"/>
      <c r="W40" s="36">
        <f t="shared" si="1"/>
        <v>20</v>
      </c>
      <c r="Y40" s="36" t="s">
        <v>140</v>
      </c>
      <c r="Z40" s="36"/>
      <c r="AA40" s="36"/>
      <c r="AB40" s="42"/>
      <c r="AC40" s="36"/>
      <c r="AD40" s="36"/>
      <c r="AE40" s="36">
        <v>20</v>
      </c>
      <c r="AF40" s="36"/>
      <c r="AG40" s="36"/>
      <c r="AH40" s="36"/>
      <c r="AI40" s="36">
        <f t="shared" si="2"/>
        <v>20</v>
      </c>
      <c r="AK40" s="36" t="s">
        <v>140</v>
      </c>
      <c r="AL40" s="36"/>
      <c r="AM40" s="42"/>
      <c r="AN40" s="36"/>
      <c r="AO40" s="36"/>
      <c r="AP40" s="36">
        <v>20</v>
      </c>
      <c r="AQ40" s="36"/>
      <c r="AR40" s="36"/>
      <c r="AS40" s="36"/>
      <c r="AT40" s="36"/>
      <c r="AU40" s="36">
        <f t="shared" si="3"/>
        <v>20</v>
      </c>
      <c r="AW40" s="36" t="s">
        <v>140</v>
      </c>
      <c r="AX40" s="36"/>
      <c r="AY40" s="36"/>
      <c r="AZ40" s="36"/>
      <c r="BA40" s="36"/>
      <c r="BB40" s="36"/>
      <c r="BC40" s="36">
        <v>20</v>
      </c>
      <c r="BD40" s="36"/>
      <c r="BE40" s="36"/>
      <c r="BF40" s="36"/>
      <c r="BG40" s="36">
        <f t="shared" si="4"/>
        <v>20</v>
      </c>
      <c r="BI40" s="36" t="s">
        <v>140</v>
      </c>
      <c r="BJ40" s="36"/>
      <c r="BK40" s="36"/>
      <c r="BL40" s="36"/>
      <c r="BM40" s="36"/>
      <c r="BN40" s="36"/>
      <c r="BO40" s="36">
        <v>20</v>
      </c>
      <c r="BP40" s="36"/>
      <c r="BQ40" s="36"/>
      <c r="BR40" s="36"/>
      <c r="BS40" s="36">
        <f t="shared" si="5"/>
        <v>20</v>
      </c>
      <c r="BU40" s="36" t="s">
        <v>140</v>
      </c>
      <c r="BV40" s="42">
        <f t="shared" si="6"/>
        <v>120</v>
      </c>
    </row>
    <row r="41" spans="1:74" ht="15.75" customHeight="1">
      <c r="A41" s="36" t="s">
        <v>141</v>
      </c>
      <c r="B41" s="36"/>
      <c r="C41" s="36"/>
      <c r="D41" s="36"/>
      <c r="E41" s="36"/>
      <c r="F41" s="36">
        <v>3.2</v>
      </c>
      <c r="G41" s="36"/>
      <c r="H41" s="36"/>
      <c r="I41" s="36"/>
      <c r="J41" s="36"/>
      <c r="K41" s="36">
        <f t="shared" si="0"/>
        <v>3.2</v>
      </c>
      <c r="M41" s="36" t="s">
        <v>141</v>
      </c>
      <c r="N41" s="36"/>
      <c r="O41" s="36"/>
      <c r="P41" s="36"/>
      <c r="Q41" s="36"/>
      <c r="R41" s="36"/>
      <c r="S41" s="36"/>
      <c r="T41" s="36"/>
      <c r="U41" s="36"/>
      <c r="V41" s="36"/>
      <c r="W41" s="36">
        <f t="shared" si="1"/>
        <v>0</v>
      </c>
      <c r="Y41" s="36" t="s">
        <v>141</v>
      </c>
      <c r="Z41" s="36"/>
      <c r="AA41" s="36"/>
      <c r="AB41" s="42"/>
      <c r="AC41" s="36"/>
      <c r="AD41" s="36"/>
      <c r="AE41" s="36"/>
      <c r="AF41" s="36"/>
      <c r="AG41" s="36"/>
      <c r="AH41" s="36"/>
      <c r="AI41" s="36">
        <f t="shared" si="2"/>
        <v>0</v>
      </c>
      <c r="AK41" s="36" t="s">
        <v>141</v>
      </c>
      <c r="AL41" s="36"/>
      <c r="AM41" s="42"/>
      <c r="AN41" s="36"/>
      <c r="AO41" s="36">
        <v>3.2</v>
      </c>
      <c r="AP41" s="36"/>
      <c r="AQ41" s="36"/>
      <c r="AR41" s="36"/>
      <c r="AS41" s="36"/>
      <c r="AT41" s="36"/>
      <c r="AU41" s="36">
        <f t="shared" si="3"/>
        <v>3.2</v>
      </c>
      <c r="AW41" s="36" t="s">
        <v>141</v>
      </c>
      <c r="AX41" s="36"/>
      <c r="AY41" s="36"/>
      <c r="AZ41" s="36"/>
      <c r="BA41" s="36"/>
      <c r="BB41" s="36"/>
      <c r="BC41" s="36"/>
      <c r="BD41" s="36"/>
      <c r="BE41" s="36"/>
      <c r="BF41" s="36"/>
      <c r="BG41" s="36">
        <f t="shared" si="4"/>
        <v>0</v>
      </c>
      <c r="BI41" s="36" t="s">
        <v>141</v>
      </c>
      <c r="BJ41" s="36"/>
      <c r="BK41" s="36"/>
      <c r="BL41" s="36"/>
      <c r="BM41" s="36"/>
      <c r="BN41" s="36"/>
      <c r="BO41" s="36"/>
      <c r="BP41" s="36"/>
      <c r="BQ41" s="36"/>
      <c r="BR41" s="36"/>
      <c r="BS41" s="36">
        <f t="shared" si="5"/>
        <v>0</v>
      </c>
      <c r="BU41" s="36" t="s">
        <v>141</v>
      </c>
      <c r="BV41" s="42">
        <f t="shared" si="6"/>
        <v>6.4</v>
      </c>
    </row>
    <row r="42" spans="1:74" ht="15.75" customHeight="1">
      <c r="A42" s="36" t="s">
        <v>142</v>
      </c>
      <c r="B42" s="36"/>
      <c r="C42" s="36"/>
      <c r="D42" s="36"/>
      <c r="E42" s="36"/>
      <c r="F42" s="36"/>
      <c r="G42" s="36"/>
      <c r="H42" s="36"/>
      <c r="I42" s="36"/>
      <c r="J42" s="36"/>
      <c r="K42" s="36">
        <f t="shared" si="0"/>
        <v>0</v>
      </c>
      <c r="M42" s="36" t="s">
        <v>142</v>
      </c>
      <c r="N42" s="36"/>
      <c r="O42" s="36"/>
      <c r="P42" s="36"/>
      <c r="Q42" s="36"/>
      <c r="R42" s="36">
        <v>2.6</v>
      </c>
      <c r="S42" s="36"/>
      <c r="T42" s="36"/>
      <c r="U42" s="36"/>
      <c r="V42" s="36"/>
      <c r="W42" s="36">
        <f t="shared" si="1"/>
        <v>2.6</v>
      </c>
      <c r="Y42" s="36" t="s">
        <v>142</v>
      </c>
      <c r="Z42" s="36"/>
      <c r="AA42" s="36"/>
      <c r="AB42" s="42"/>
      <c r="AC42" s="36"/>
      <c r="AD42" s="36"/>
      <c r="AE42" s="36"/>
      <c r="AF42" s="36"/>
      <c r="AG42" s="36"/>
      <c r="AH42" s="36"/>
      <c r="AI42" s="36">
        <f t="shared" si="2"/>
        <v>0</v>
      </c>
      <c r="AK42" s="36" t="s">
        <v>142</v>
      </c>
      <c r="AL42" s="36"/>
      <c r="AM42" s="42"/>
      <c r="AN42" s="36"/>
      <c r="AO42" s="36"/>
      <c r="AP42" s="36"/>
      <c r="AQ42" s="36"/>
      <c r="AR42" s="36"/>
      <c r="AS42" s="36"/>
      <c r="AT42" s="36"/>
      <c r="AU42" s="36">
        <f t="shared" si="3"/>
        <v>0</v>
      </c>
      <c r="AW42" s="36" t="s">
        <v>142</v>
      </c>
      <c r="AX42" s="36"/>
      <c r="AY42" s="36"/>
      <c r="AZ42" s="36"/>
      <c r="BA42" s="36"/>
      <c r="BB42" s="36"/>
      <c r="BC42" s="36"/>
      <c r="BD42" s="36"/>
      <c r="BE42" s="36"/>
      <c r="BF42" s="36"/>
      <c r="BG42" s="36">
        <f t="shared" si="4"/>
        <v>0</v>
      </c>
      <c r="BI42" s="36" t="s">
        <v>142</v>
      </c>
      <c r="BJ42" s="36"/>
      <c r="BK42" s="36"/>
      <c r="BL42" s="36"/>
      <c r="BM42" s="36"/>
      <c r="BN42" s="36"/>
      <c r="BO42" s="36"/>
      <c r="BP42" s="36"/>
      <c r="BQ42" s="36"/>
      <c r="BR42" s="36"/>
      <c r="BS42" s="36">
        <f t="shared" si="5"/>
        <v>0</v>
      </c>
      <c r="BU42" s="36" t="s">
        <v>142</v>
      </c>
      <c r="BV42" s="42">
        <f t="shared" si="6"/>
        <v>2.6</v>
      </c>
    </row>
    <row r="43" spans="1:74" ht="15.75" customHeight="1">
      <c r="A43" s="36" t="s">
        <v>143</v>
      </c>
      <c r="B43" s="36"/>
      <c r="C43" s="36"/>
      <c r="D43" s="36"/>
      <c r="E43" s="36"/>
      <c r="F43" s="36"/>
      <c r="G43" s="36"/>
      <c r="H43" s="36"/>
      <c r="I43" s="36"/>
      <c r="J43" s="36"/>
      <c r="K43" s="36">
        <f t="shared" si="0"/>
        <v>0</v>
      </c>
      <c r="M43" s="36" t="s">
        <v>143</v>
      </c>
      <c r="N43" s="36"/>
      <c r="O43" s="36"/>
      <c r="P43" s="36"/>
      <c r="Q43" s="36"/>
      <c r="R43" s="36"/>
      <c r="S43" s="36"/>
      <c r="T43" s="36"/>
      <c r="U43" s="36"/>
      <c r="V43" s="36"/>
      <c r="W43" s="36">
        <f t="shared" si="1"/>
        <v>0</v>
      </c>
      <c r="Y43" s="36" t="s">
        <v>143</v>
      </c>
      <c r="Z43" s="36"/>
      <c r="AA43" s="36"/>
      <c r="AB43" s="42"/>
      <c r="AC43" s="36"/>
      <c r="AD43" s="36">
        <v>1</v>
      </c>
      <c r="AE43" s="36"/>
      <c r="AF43" s="36"/>
      <c r="AG43" s="36"/>
      <c r="AH43" s="36"/>
      <c r="AI43" s="36">
        <f t="shared" si="2"/>
        <v>1</v>
      </c>
      <c r="AK43" s="36" t="s">
        <v>143</v>
      </c>
      <c r="AL43" s="36"/>
      <c r="AM43" s="42"/>
      <c r="AN43" s="36"/>
      <c r="AO43" s="36"/>
      <c r="AP43" s="36"/>
      <c r="AQ43" s="36"/>
      <c r="AR43" s="36"/>
      <c r="AS43" s="36"/>
      <c r="AT43" s="36"/>
      <c r="AU43" s="36">
        <f t="shared" si="3"/>
        <v>0</v>
      </c>
      <c r="AW43" s="36" t="s">
        <v>143</v>
      </c>
      <c r="AX43" s="36"/>
      <c r="AY43" s="36"/>
      <c r="AZ43" s="36"/>
      <c r="BA43" s="36"/>
      <c r="BB43" s="36">
        <v>1</v>
      </c>
      <c r="BC43" s="36"/>
      <c r="BD43" s="36"/>
      <c r="BE43" s="36"/>
      <c r="BF43" s="36"/>
      <c r="BG43" s="36">
        <f t="shared" si="4"/>
        <v>1</v>
      </c>
      <c r="BI43" s="36" t="s">
        <v>143</v>
      </c>
      <c r="BJ43" s="36"/>
      <c r="BK43" s="36"/>
      <c r="BL43" s="36"/>
      <c r="BM43" s="36"/>
      <c r="BN43" s="36">
        <v>1</v>
      </c>
      <c r="BO43" s="36"/>
      <c r="BP43" s="36"/>
      <c r="BQ43" s="36"/>
      <c r="BR43" s="36"/>
      <c r="BS43" s="36">
        <f t="shared" si="5"/>
        <v>1</v>
      </c>
      <c r="BU43" s="36" t="s">
        <v>143</v>
      </c>
      <c r="BV43" s="42">
        <f t="shared" si="6"/>
        <v>3</v>
      </c>
    </row>
    <row r="44" spans="1:74" ht="15.75" customHeight="1">
      <c r="A44" s="36" t="s">
        <v>144</v>
      </c>
      <c r="B44" s="36"/>
      <c r="C44" s="36"/>
      <c r="D44" s="36"/>
      <c r="E44" s="36"/>
      <c r="F44" s="36"/>
      <c r="G44" s="36"/>
      <c r="H44" s="36"/>
      <c r="I44" s="36"/>
      <c r="J44" s="36"/>
      <c r="K44" s="36">
        <f t="shared" si="0"/>
        <v>0</v>
      </c>
      <c r="M44" s="36" t="s">
        <v>144</v>
      </c>
      <c r="N44" s="36"/>
      <c r="O44" s="36"/>
      <c r="P44" s="36"/>
      <c r="Q44" s="36"/>
      <c r="R44" s="36"/>
      <c r="S44" s="36"/>
      <c r="T44" s="36"/>
      <c r="U44" s="36"/>
      <c r="V44" s="36"/>
      <c r="W44" s="36">
        <f t="shared" si="1"/>
        <v>0</v>
      </c>
      <c r="Y44" s="36" t="s">
        <v>144</v>
      </c>
      <c r="Z44" s="36"/>
      <c r="AA44" s="36"/>
      <c r="AB44" s="42"/>
      <c r="AC44" s="36"/>
      <c r="AD44" s="36"/>
      <c r="AE44" s="36"/>
      <c r="AF44" s="36"/>
      <c r="AG44" s="36"/>
      <c r="AH44" s="36"/>
      <c r="AI44" s="36">
        <f t="shared" si="2"/>
        <v>0</v>
      </c>
      <c r="AK44" s="36" t="s">
        <v>144</v>
      </c>
      <c r="AL44" s="36"/>
      <c r="AM44" s="42"/>
      <c r="AN44" s="36"/>
      <c r="AO44" s="36"/>
      <c r="AP44" s="36"/>
      <c r="AQ44" s="36"/>
      <c r="AR44" s="36"/>
      <c r="AS44" s="36"/>
      <c r="AT44" s="36"/>
      <c r="AU44" s="36">
        <f t="shared" si="3"/>
        <v>0</v>
      </c>
      <c r="AW44" s="36" t="s">
        <v>144</v>
      </c>
      <c r="AX44" s="36"/>
      <c r="AY44" s="36"/>
      <c r="AZ44" s="36"/>
      <c r="BA44" s="36"/>
      <c r="BB44" s="36"/>
      <c r="BC44" s="36"/>
      <c r="BD44" s="36"/>
      <c r="BE44" s="36"/>
      <c r="BF44" s="36"/>
      <c r="BG44" s="36">
        <f t="shared" si="4"/>
        <v>0</v>
      </c>
      <c r="BI44" s="36" t="s">
        <v>144</v>
      </c>
      <c r="BJ44" s="36"/>
      <c r="BK44" s="36"/>
      <c r="BL44" s="36"/>
      <c r="BM44" s="36"/>
      <c r="BN44" s="36"/>
      <c r="BO44" s="36"/>
      <c r="BP44" s="36"/>
      <c r="BQ44" s="36"/>
      <c r="BR44" s="36"/>
      <c r="BS44" s="36">
        <f t="shared" si="5"/>
        <v>0</v>
      </c>
      <c r="BU44" s="36" t="s">
        <v>144</v>
      </c>
      <c r="BV44" s="42">
        <f t="shared" si="6"/>
        <v>0</v>
      </c>
    </row>
    <row r="45" spans="1:74" ht="15.75" customHeight="1">
      <c r="A45" s="36" t="s">
        <v>145</v>
      </c>
      <c r="B45" s="36"/>
      <c r="C45" s="36"/>
      <c r="D45" s="36"/>
      <c r="E45" s="36"/>
      <c r="F45" s="36"/>
      <c r="G45" s="36"/>
      <c r="H45" s="36"/>
      <c r="I45" s="36"/>
      <c r="J45" s="36"/>
      <c r="K45" s="36">
        <f t="shared" si="0"/>
        <v>0</v>
      </c>
      <c r="M45" s="36" t="s">
        <v>145</v>
      </c>
      <c r="N45" s="36"/>
      <c r="O45" s="36"/>
      <c r="P45" s="36"/>
      <c r="Q45" s="36"/>
      <c r="R45" s="36"/>
      <c r="S45" s="36"/>
      <c r="T45" s="36"/>
      <c r="U45" s="36"/>
      <c r="V45" s="36"/>
      <c r="W45" s="36">
        <f t="shared" si="1"/>
        <v>0</v>
      </c>
      <c r="Y45" s="36" t="s">
        <v>145</v>
      </c>
      <c r="Z45" s="36"/>
      <c r="AA45" s="36"/>
      <c r="AB45" s="42"/>
      <c r="AC45" s="36"/>
      <c r="AD45" s="36"/>
      <c r="AE45" s="36"/>
      <c r="AF45" s="36"/>
      <c r="AG45" s="36"/>
      <c r="AH45" s="36"/>
      <c r="AI45" s="36">
        <f t="shared" si="2"/>
        <v>0</v>
      </c>
      <c r="AK45" s="36" t="s">
        <v>145</v>
      </c>
      <c r="AL45" s="36"/>
      <c r="AM45" s="42"/>
      <c r="AN45" s="36"/>
      <c r="AO45" s="36"/>
      <c r="AP45" s="36"/>
      <c r="AQ45" s="36"/>
      <c r="AR45" s="36"/>
      <c r="AS45" s="36"/>
      <c r="AT45" s="36"/>
      <c r="AU45" s="36">
        <f t="shared" si="3"/>
        <v>0</v>
      </c>
      <c r="AW45" s="36" t="s">
        <v>145</v>
      </c>
      <c r="AX45" s="36"/>
      <c r="AY45" s="36"/>
      <c r="AZ45" s="36"/>
      <c r="BA45" s="36"/>
      <c r="BB45" s="36"/>
      <c r="BC45" s="36"/>
      <c r="BD45" s="36"/>
      <c r="BE45" s="36"/>
      <c r="BF45" s="36"/>
      <c r="BG45" s="36">
        <f t="shared" si="4"/>
        <v>0</v>
      </c>
      <c r="BI45" s="36" t="s">
        <v>145</v>
      </c>
      <c r="BJ45" s="36"/>
      <c r="BK45" s="36"/>
      <c r="BL45" s="36"/>
      <c r="BM45" s="36"/>
      <c r="BN45" s="36"/>
      <c r="BO45" s="36"/>
      <c r="BP45" s="36"/>
      <c r="BQ45" s="36"/>
      <c r="BR45" s="36"/>
      <c r="BS45" s="36">
        <f t="shared" si="5"/>
        <v>0</v>
      </c>
      <c r="BU45" s="36" t="s">
        <v>145</v>
      </c>
      <c r="BV45" s="42">
        <f t="shared" si="6"/>
        <v>0</v>
      </c>
    </row>
    <row r="46" spans="1:74" ht="15.75" customHeight="1">
      <c r="A46" s="36" t="s">
        <v>146</v>
      </c>
      <c r="B46" s="36"/>
      <c r="C46" s="36"/>
      <c r="D46" s="36"/>
      <c r="E46" s="36"/>
      <c r="F46" s="36"/>
      <c r="G46" s="36"/>
      <c r="H46" s="36"/>
      <c r="I46" s="36"/>
      <c r="J46" s="36"/>
      <c r="K46" s="36">
        <f t="shared" si="0"/>
        <v>0</v>
      </c>
      <c r="M46" s="36" t="s">
        <v>146</v>
      </c>
      <c r="N46" s="36"/>
      <c r="O46" s="36"/>
      <c r="P46" s="36"/>
      <c r="Q46" s="36"/>
      <c r="R46" s="36"/>
      <c r="S46" s="36"/>
      <c r="T46" s="36"/>
      <c r="U46" s="36"/>
      <c r="V46" s="36"/>
      <c r="W46" s="36">
        <f t="shared" si="1"/>
        <v>0</v>
      </c>
      <c r="Y46" s="36" t="s">
        <v>146</v>
      </c>
      <c r="Z46" s="36"/>
      <c r="AA46" s="36"/>
      <c r="AB46" s="42"/>
      <c r="AC46" s="36"/>
      <c r="AD46" s="36"/>
      <c r="AE46" s="36"/>
      <c r="AF46" s="36"/>
      <c r="AG46" s="36"/>
      <c r="AH46" s="36"/>
      <c r="AI46" s="36">
        <f t="shared" si="2"/>
        <v>0</v>
      </c>
      <c r="AK46" s="36" t="s">
        <v>146</v>
      </c>
      <c r="AL46" s="36"/>
      <c r="AM46" s="42"/>
      <c r="AN46" s="36"/>
      <c r="AO46" s="36"/>
      <c r="AP46" s="36"/>
      <c r="AQ46" s="36"/>
      <c r="AR46" s="36"/>
      <c r="AS46" s="36"/>
      <c r="AT46" s="36"/>
      <c r="AU46" s="36">
        <f t="shared" si="3"/>
        <v>0</v>
      </c>
      <c r="AW46" s="36" t="s">
        <v>146</v>
      </c>
      <c r="AX46" s="36"/>
      <c r="AY46" s="36"/>
      <c r="AZ46" s="36"/>
      <c r="BA46" s="36"/>
      <c r="BB46" s="36"/>
      <c r="BC46" s="36"/>
      <c r="BD46" s="36"/>
      <c r="BE46" s="36"/>
      <c r="BF46" s="36"/>
      <c r="BG46" s="36">
        <f t="shared" si="4"/>
        <v>0</v>
      </c>
      <c r="BI46" s="36" t="s">
        <v>146</v>
      </c>
      <c r="BJ46" s="36"/>
      <c r="BK46" s="36"/>
      <c r="BL46" s="36"/>
      <c r="BM46" s="36"/>
      <c r="BN46" s="36"/>
      <c r="BO46" s="36"/>
      <c r="BP46" s="36"/>
      <c r="BQ46" s="36"/>
      <c r="BR46" s="36"/>
      <c r="BS46" s="36">
        <f t="shared" si="5"/>
        <v>0</v>
      </c>
      <c r="BU46" s="36" t="s">
        <v>146</v>
      </c>
      <c r="BV46" s="42">
        <f t="shared" si="6"/>
        <v>0</v>
      </c>
    </row>
    <row r="47" spans="1:74" ht="15.75" customHeight="1">
      <c r="A47" s="36" t="s">
        <v>147</v>
      </c>
      <c r="B47" s="36"/>
      <c r="C47" s="36"/>
      <c r="D47" s="36"/>
      <c r="E47" s="36"/>
      <c r="F47" s="36"/>
      <c r="G47" s="36"/>
      <c r="H47" s="36"/>
      <c r="I47" s="36"/>
      <c r="J47" s="36"/>
      <c r="K47" s="36">
        <f t="shared" si="0"/>
        <v>0</v>
      </c>
      <c r="M47" s="36" t="s">
        <v>147</v>
      </c>
      <c r="N47" s="36">
        <v>110</v>
      </c>
      <c r="O47" s="36"/>
      <c r="P47" s="36"/>
      <c r="Q47" s="36"/>
      <c r="R47" s="36"/>
      <c r="S47" s="36"/>
      <c r="T47" s="36"/>
      <c r="U47" s="36"/>
      <c r="V47" s="36"/>
      <c r="W47" s="36">
        <f t="shared" si="1"/>
        <v>110</v>
      </c>
      <c r="Y47" s="36" t="s">
        <v>147</v>
      </c>
      <c r="Z47" s="36"/>
      <c r="AA47" s="36"/>
      <c r="AB47" s="43"/>
      <c r="AC47" s="36"/>
      <c r="AD47" s="36"/>
      <c r="AE47" s="36"/>
      <c r="AF47" s="36"/>
      <c r="AG47" s="36"/>
      <c r="AH47" s="36"/>
      <c r="AI47" s="36">
        <f t="shared" si="2"/>
        <v>0</v>
      </c>
      <c r="AK47" s="36" t="s">
        <v>147</v>
      </c>
      <c r="AL47" s="36"/>
      <c r="AM47" s="43"/>
      <c r="AN47" s="36"/>
      <c r="AO47" s="36"/>
      <c r="AP47" s="36"/>
      <c r="AQ47" s="36"/>
      <c r="AR47" s="36"/>
      <c r="AS47" s="36"/>
      <c r="AT47" s="36"/>
      <c r="AU47" s="36">
        <f t="shared" si="3"/>
        <v>0</v>
      </c>
      <c r="AW47" s="36" t="s">
        <v>147</v>
      </c>
      <c r="AX47" s="36">
        <v>110</v>
      </c>
      <c r="AY47" s="36"/>
      <c r="AZ47" s="36"/>
      <c r="BA47" s="36"/>
      <c r="BB47" s="36"/>
      <c r="BC47" s="36"/>
      <c r="BD47" s="36"/>
      <c r="BE47" s="36"/>
      <c r="BF47" s="36"/>
      <c r="BG47" s="36">
        <f t="shared" si="4"/>
        <v>110</v>
      </c>
      <c r="BI47" s="36" t="s">
        <v>147</v>
      </c>
      <c r="BJ47" s="36"/>
      <c r="BK47" s="36"/>
      <c r="BL47" s="36"/>
      <c r="BM47" s="36"/>
      <c r="BN47" s="36"/>
      <c r="BO47" s="36"/>
      <c r="BP47" s="36"/>
      <c r="BQ47" s="36"/>
      <c r="BR47" s="36"/>
      <c r="BS47" s="36">
        <f t="shared" si="5"/>
        <v>0</v>
      </c>
      <c r="BU47" s="36" t="s">
        <v>147</v>
      </c>
      <c r="BV47" s="42">
        <f t="shared" si="6"/>
        <v>220</v>
      </c>
    </row>
    <row r="48" spans="1:74" ht="15.75" customHeight="1">
      <c r="A48" s="36" t="s">
        <v>148</v>
      </c>
      <c r="B48" s="36"/>
      <c r="C48" s="36"/>
      <c r="D48" s="36"/>
      <c r="E48" s="36"/>
      <c r="F48" s="36"/>
      <c r="G48" s="36"/>
      <c r="H48" s="36"/>
      <c r="I48" s="36"/>
      <c r="J48" s="36"/>
      <c r="K48" s="36">
        <f t="shared" si="0"/>
        <v>0</v>
      </c>
      <c r="M48" s="36" t="s">
        <v>148</v>
      </c>
      <c r="N48" s="36"/>
      <c r="O48" s="36"/>
      <c r="P48" s="36"/>
      <c r="Q48" s="36"/>
      <c r="R48" s="36"/>
      <c r="S48" s="36"/>
      <c r="T48" s="36"/>
      <c r="U48" s="36"/>
      <c r="V48" s="36"/>
      <c r="W48" s="36">
        <f t="shared" si="1"/>
        <v>0</v>
      </c>
      <c r="Y48" s="36" t="s">
        <v>148</v>
      </c>
      <c r="Z48" s="36"/>
      <c r="AA48" s="36"/>
      <c r="AB48" s="43"/>
      <c r="AC48" s="36"/>
      <c r="AD48" s="36"/>
      <c r="AE48" s="36"/>
      <c r="AF48" s="36"/>
      <c r="AG48" s="36"/>
      <c r="AH48" s="36"/>
      <c r="AI48" s="36">
        <f t="shared" si="2"/>
        <v>0</v>
      </c>
      <c r="AK48" s="36" t="s">
        <v>148</v>
      </c>
      <c r="AL48" s="36"/>
      <c r="AM48" s="43"/>
      <c r="AN48" s="36"/>
      <c r="AO48" s="36"/>
      <c r="AP48" s="36"/>
      <c r="AQ48" s="36"/>
      <c r="AR48" s="36"/>
      <c r="AS48" s="36"/>
      <c r="AT48" s="36"/>
      <c r="AU48" s="36">
        <f t="shared" si="3"/>
        <v>0</v>
      </c>
      <c r="AW48" s="36" t="s">
        <v>148</v>
      </c>
      <c r="AX48" s="36"/>
      <c r="AY48" s="36"/>
      <c r="AZ48" s="36"/>
      <c r="BA48" s="36"/>
      <c r="BB48" s="36">
        <v>8</v>
      </c>
      <c r="BC48" s="36"/>
      <c r="BD48" s="36"/>
      <c r="BE48" s="36"/>
      <c r="BF48" s="36"/>
      <c r="BG48" s="36">
        <f t="shared" si="4"/>
        <v>8</v>
      </c>
      <c r="BI48" s="36" t="s">
        <v>148</v>
      </c>
      <c r="BJ48" s="36"/>
      <c r="BK48" s="36"/>
      <c r="BL48" s="36"/>
      <c r="BM48" s="36"/>
      <c r="BN48" s="36"/>
      <c r="BO48" s="36"/>
      <c r="BP48" s="36"/>
      <c r="BQ48" s="36"/>
      <c r="BR48" s="36"/>
      <c r="BS48" s="36">
        <f t="shared" si="5"/>
        <v>0</v>
      </c>
      <c r="BU48" s="36" t="s">
        <v>148</v>
      </c>
      <c r="BV48" s="42">
        <f t="shared" si="6"/>
        <v>8</v>
      </c>
    </row>
    <row r="49" spans="1:74" ht="15.75" customHeight="1">
      <c r="A49" s="36" t="s">
        <v>149</v>
      </c>
      <c r="B49" s="36"/>
      <c r="C49" s="36"/>
      <c r="D49" s="36"/>
      <c r="E49" s="36"/>
      <c r="F49" s="36"/>
      <c r="G49" s="36"/>
      <c r="H49" s="36"/>
      <c r="I49" s="36"/>
      <c r="J49" s="36"/>
      <c r="K49" s="36">
        <f t="shared" si="0"/>
        <v>0</v>
      </c>
      <c r="M49" s="36" t="s">
        <v>149</v>
      </c>
      <c r="N49" s="36"/>
      <c r="O49" s="36"/>
      <c r="P49" s="36"/>
      <c r="Q49" s="36"/>
      <c r="R49" s="36"/>
      <c r="S49" s="36"/>
      <c r="T49" s="36"/>
      <c r="U49" s="36"/>
      <c r="V49" s="36"/>
      <c r="W49" s="36">
        <f t="shared" si="1"/>
        <v>0</v>
      </c>
      <c r="Y49" s="36" t="s">
        <v>149</v>
      </c>
      <c r="Z49" s="36"/>
      <c r="AA49" s="36"/>
      <c r="AB49" s="43"/>
      <c r="AC49" s="36"/>
      <c r="AD49" s="36"/>
      <c r="AE49" s="36"/>
      <c r="AF49" s="36"/>
      <c r="AG49" s="36"/>
      <c r="AH49" s="36"/>
      <c r="AI49" s="36">
        <f t="shared" si="2"/>
        <v>0</v>
      </c>
      <c r="AK49" s="36" t="s">
        <v>149</v>
      </c>
      <c r="AL49" s="36"/>
      <c r="AM49" s="43"/>
      <c r="AN49" s="36"/>
      <c r="AO49" s="36"/>
      <c r="AP49" s="36"/>
      <c r="AQ49" s="36">
        <v>100</v>
      </c>
      <c r="AR49" s="36"/>
      <c r="AS49" s="36"/>
      <c r="AT49" s="36"/>
      <c r="AU49" s="36">
        <f t="shared" si="3"/>
        <v>100</v>
      </c>
      <c r="AW49" s="36" t="s">
        <v>149</v>
      </c>
      <c r="AX49" s="36"/>
      <c r="AY49" s="36"/>
      <c r="AZ49" s="36"/>
      <c r="BA49" s="36"/>
      <c r="BB49" s="36"/>
      <c r="BC49" s="36"/>
      <c r="BD49" s="36"/>
      <c r="BE49" s="36"/>
      <c r="BF49" s="36"/>
      <c r="BG49" s="36">
        <f t="shared" si="4"/>
        <v>0</v>
      </c>
      <c r="BI49" s="36" t="s">
        <v>149</v>
      </c>
      <c r="BJ49" s="36"/>
      <c r="BK49" s="36"/>
      <c r="BL49" s="36"/>
      <c r="BM49" s="36"/>
      <c r="BN49" s="36"/>
      <c r="BO49" s="36"/>
      <c r="BP49" s="36"/>
      <c r="BQ49" s="36"/>
      <c r="BR49" s="36"/>
      <c r="BS49" s="36">
        <f t="shared" si="5"/>
        <v>0</v>
      </c>
      <c r="BU49" s="36" t="s">
        <v>149</v>
      </c>
      <c r="BV49" s="42">
        <f t="shared" si="6"/>
        <v>100</v>
      </c>
    </row>
    <row r="50" spans="1:74" ht="15.75" customHeight="1">
      <c r="A50" s="36" t="s">
        <v>150</v>
      </c>
      <c r="B50" s="36"/>
      <c r="C50" s="36"/>
      <c r="D50" s="36"/>
      <c r="E50" s="36"/>
      <c r="F50" s="36"/>
      <c r="G50" s="36"/>
      <c r="H50" s="36"/>
      <c r="I50" s="36"/>
      <c r="J50" s="36"/>
      <c r="K50" s="36">
        <f t="shared" si="0"/>
        <v>0</v>
      </c>
      <c r="M50" s="36" t="s">
        <v>150</v>
      </c>
      <c r="N50" s="36"/>
      <c r="O50" s="36"/>
      <c r="P50" s="36"/>
      <c r="Q50" s="36"/>
      <c r="R50" s="36"/>
      <c r="S50" s="36"/>
      <c r="T50" s="36"/>
      <c r="U50" s="36"/>
      <c r="V50" s="36"/>
      <c r="W50" s="36">
        <f t="shared" si="1"/>
        <v>0</v>
      </c>
      <c r="Y50" s="36" t="s">
        <v>150</v>
      </c>
      <c r="Z50" s="36"/>
      <c r="AA50" s="36"/>
      <c r="AB50" s="43"/>
      <c r="AC50" s="36"/>
      <c r="AD50" s="36"/>
      <c r="AE50" s="36"/>
      <c r="AF50" s="36"/>
      <c r="AG50" s="36"/>
      <c r="AH50" s="36"/>
      <c r="AI50" s="36">
        <f t="shared" si="2"/>
        <v>0</v>
      </c>
      <c r="AK50" s="36" t="s">
        <v>150</v>
      </c>
      <c r="AL50" s="36"/>
      <c r="AM50" s="43"/>
      <c r="AN50" s="36"/>
      <c r="AO50" s="36"/>
      <c r="AP50" s="36"/>
      <c r="AQ50" s="36"/>
      <c r="AR50" s="36"/>
      <c r="AS50" s="36"/>
      <c r="AT50" s="36"/>
      <c r="AU50" s="36">
        <f t="shared" si="3"/>
        <v>0</v>
      </c>
      <c r="AW50" s="36" t="s">
        <v>150</v>
      </c>
      <c r="AX50" s="36"/>
      <c r="AY50" s="36"/>
      <c r="AZ50" s="36"/>
      <c r="BA50" s="36"/>
      <c r="BB50" s="36"/>
      <c r="BC50" s="36"/>
      <c r="BD50" s="36"/>
      <c r="BE50" s="36"/>
      <c r="BF50" s="36"/>
      <c r="BG50" s="36">
        <f t="shared" si="4"/>
        <v>0</v>
      </c>
      <c r="BI50" s="36" t="s">
        <v>150</v>
      </c>
      <c r="BJ50" s="36">
        <v>100</v>
      </c>
      <c r="BK50" s="36"/>
      <c r="BL50" s="36"/>
      <c r="BM50" s="36"/>
      <c r="BN50" s="36"/>
      <c r="BO50" s="36"/>
      <c r="BP50" s="36"/>
      <c r="BQ50" s="36"/>
      <c r="BR50" s="36"/>
      <c r="BS50" s="36">
        <f t="shared" si="5"/>
        <v>100</v>
      </c>
      <c r="BU50" s="36" t="s">
        <v>150</v>
      </c>
      <c r="BV50" s="42">
        <f t="shared" si="6"/>
        <v>100</v>
      </c>
    </row>
    <row r="51" spans="1:74" ht="15.75" customHeight="1">
      <c r="A51" s="36" t="s">
        <v>151</v>
      </c>
      <c r="B51" s="36"/>
      <c r="C51" s="36"/>
      <c r="D51" s="36"/>
      <c r="E51" s="36"/>
      <c r="F51" s="36"/>
      <c r="G51" s="36"/>
      <c r="H51" s="36"/>
      <c r="I51" s="36"/>
      <c r="J51" s="36"/>
      <c r="K51" s="36">
        <f t="shared" si="0"/>
        <v>0</v>
      </c>
      <c r="M51" s="36" t="s">
        <v>151</v>
      </c>
      <c r="N51" s="36"/>
      <c r="O51" s="36"/>
      <c r="P51" s="36">
        <v>236</v>
      </c>
      <c r="Q51" s="36"/>
      <c r="R51" s="36"/>
      <c r="S51" s="36"/>
      <c r="T51" s="36"/>
      <c r="U51" s="36"/>
      <c r="V51" s="36"/>
      <c r="W51" s="36">
        <f t="shared" si="1"/>
        <v>236</v>
      </c>
      <c r="Y51" s="36" t="s">
        <v>151</v>
      </c>
      <c r="Z51" s="36"/>
      <c r="AA51" s="36"/>
      <c r="AB51" s="36"/>
      <c r="AC51" s="36"/>
      <c r="AD51" s="36"/>
      <c r="AE51" s="36"/>
      <c r="AF51" s="36"/>
      <c r="AG51" s="36"/>
      <c r="AH51" s="36"/>
      <c r="AI51" s="36">
        <f t="shared" si="2"/>
        <v>0</v>
      </c>
      <c r="AK51" s="36" t="s">
        <v>151</v>
      </c>
      <c r="AL51" s="36"/>
      <c r="AM51" s="36"/>
      <c r="AN51" s="36"/>
      <c r="AO51" s="36"/>
      <c r="AP51" s="36"/>
      <c r="AQ51" s="36"/>
      <c r="AR51" s="36"/>
      <c r="AS51" s="36"/>
      <c r="AT51" s="36"/>
      <c r="AU51" s="36">
        <f t="shared" si="3"/>
        <v>0</v>
      </c>
      <c r="AW51" s="36" t="s">
        <v>151</v>
      </c>
      <c r="AX51" s="36"/>
      <c r="AY51" s="36"/>
      <c r="AZ51" s="36">
        <v>98</v>
      </c>
      <c r="BA51" s="36"/>
      <c r="BB51" s="36"/>
      <c r="BC51" s="36"/>
      <c r="BD51" s="36"/>
      <c r="BE51" s="36"/>
      <c r="BF51" s="36"/>
      <c r="BG51" s="36">
        <f t="shared" si="4"/>
        <v>98</v>
      </c>
      <c r="BI51" s="36" t="s">
        <v>151</v>
      </c>
      <c r="BJ51" s="36"/>
      <c r="BK51" s="36"/>
      <c r="BL51" s="36"/>
      <c r="BM51" s="36"/>
      <c r="BN51" s="36"/>
      <c r="BO51" s="36"/>
      <c r="BP51" s="36"/>
      <c r="BQ51" s="36"/>
      <c r="BR51" s="36"/>
      <c r="BS51" s="36">
        <f t="shared" si="5"/>
        <v>0</v>
      </c>
      <c r="BU51" s="36" t="s">
        <v>151</v>
      </c>
      <c r="BV51" s="42">
        <f t="shared" si="6"/>
        <v>334</v>
      </c>
    </row>
    <row r="52" spans="1:74" ht="15.75" customHeight="1">
      <c r="A52" s="36" t="s">
        <v>152</v>
      </c>
      <c r="B52" s="36"/>
      <c r="C52" s="36"/>
      <c r="D52" s="36"/>
      <c r="E52" s="36"/>
      <c r="F52" s="36"/>
      <c r="G52" s="36"/>
      <c r="H52" s="36"/>
      <c r="I52" s="36"/>
      <c r="J52" s="36"/>
      <c r="K52" s="36">
        <f t="shared" si="0"/>
        <v>0</v>
      </c>
      <c r="M52" s="36" t="s">
        <v>152</v>
      </c>
      <c r="N52" s="36"/>
      <c r="O52" s="36"/>
      <c r="P52" s="36"/>
      <c r="Q52" s="36"/>
      <c r="R52" s="36"/>
      <c r="S52" s="36"/>
      <c r="T52" s="36"/>
      <c r="U52" s="36"/>
      <c r="V52" s="36"/>
      <c r="W52" s="36">
        <f t="shared" si="1"/>
        <v>0</v>
      </c>
      <c r="Y52" s="36" t="s">
        <v>152</v>
      </c>
      <c r="Z52" s="36"/>
      <c r="AA52" s="36"/>
      <c r="AB52" s="36"/>
      <c r="AC52" s="36"/>
      <c r="AD52" s="36"/>
      <c r="AE52" s="36"/>
      <c r="AF52" s="36"/>
      <c r="AG52" s="36"/>
      <c r="AH52" s="36"/>
      <c r="AI52" s="36">
        <f t="shared" si="2"/>
        <v>0</v>
      </c>
      <c r="AK52" s="36" t="s">
        <v>152</v>
      </c>
      <c r="AL52" s="36"/>
      <c r="AM52" s="36"/>
      <c r="AN52" s="36"/>
      <c r="AO52" s="36"/>
      <c r="AP52" s="36"/>
      <c r="AQ52" s="36"/>
      <c r="AR52" s="36"/>
      <c r="AS52" s="36"/>
      <c r="AT52" s="36"/>
      <c r="AU52" s="36">
        <f t="shared" si="3"/>
        <v>0</v>
      </c>
      <c r="AW52" s="36" t="s">
        <v>152</v>
      </c>
      <c r="AX52" s="36"/>
      <c r="AY52" s="36"/>
      <c r="AZ52" s="36"/>
      <c r="BA52" s="36"/>
      <c r="BB52" s="36"/>
      <c r="BC52" s="36"/>
      <c r="BD52" s="36"/>
      <c r="BE52" s="36"/>
      <c r="BF52" s="36"/>
      <c r="BG52" s="36">
        <f t="shared" si="4"/>
        <v>0</v>
      </c>
      <c r="BI52" s="36" t="s">
        <v>152</v>
      </c>
      <c r="BJ52" s="36"/>
      <c r="BK52" s="36"/>
      <c r="BL52" s="36"/>
      <c r="BM52" s="36"/>
      <c r="BN52" s="36"/>
      <c r="BO52" s="36"/>
      <c r="BP52" s="36"/>
      <c r="BQ52" s="36"/>
      <c r="BR52" s="36"/>
      <c r="BS52" s="36">
        <f t="shared" si="5"/>
        <v>0</v>
      </c>
      <c r="BU52" s="36" t="s">
        <v>152</v>
      </c>
      <c r="BV52" s="42">
        <f t="shared" si="6"/>
        <v>0</v>
      </c>
    </row>
    <row r="53" spans="1:74" ht="15.75" customHeight="1">
      <c r="A53" s="36" t="s">
        <v>153</v>
      </c>
      <c r="B53" s="36"/>
      <c r="C53" s="36"/>
      <c r="D53" s="36"/>
      <c r="E53" s="36"/>
      <c r="F53" s="36"/>
      <c r="G53" s="36"/>
      <c r="H53" s="36"/>
      <c r="I53" s="36"/>
      <c r="J53" s="36"/>
      <c r="K53" s="36">
        <f t="shared" si="0"/>
        <v>0</v>
      </c>
      <c r="M53" s="36" t="s">
        <v>153</v>
      </c>
      <c r="N53" s="36"/>
      <c r="O53" s="36"/>
      <c r="P53" s="36"/>
      <c r="Q53" s="36"/>
      <c r="R53" s="36"/>
      <c r="S53" s="36"/>
      <c r="T53" s="36"/>
      <c r="U53" s="36"/>
      <c r="V53" s="36"/>
      <c r="W53" s="36">
        <f t="shared" si="1"/>
        <v>0</v>
      </c>
      <c r="Y53" s="36" t="s">
        <v>153</v>
      </c>
      <c r="Z53" s="36"/>
      <c r="AA53" s="36"/>
      <c r="AB53" s="36"/>
      <c r="AC53" s="36"/>
      <c r="AD53" s="36"/>
      <c r="AE53" s="36"/>
      <c r="AF53" s="36"/>
      <c r="AG53" s="36"/>
      <c r="AH53" s="36"/>
      <c r="AI53" s="36">
        <f t="shared" si="2"/>
        <v>0</v>
      </c>
      <c r="AK53" s="36" t="s">
        <v>153</v>
      </c>
      <c r="AL53" s="36"/>
      <c r="AM53" s="36"/>
      <c r="AN53" s="36"/>
      <c r="AO53" s="36"/>
      <c r="AP53" s="36"/>
      <c r="AQ53" s="36"/>
      <c r="AR53" s="36"/>
      <c r="AS53" s="36"/>
      <c r="AT53" s="36"/>
      <c r="AU53" s="36">
        <f t="shared" si="3"/>
        <v>0</v>
      </c>
      <c r="AW53" s="36" t="s">
        <v>153</v>
      </c>
      <c r="AX53" s="36"/>
      <c r="AY53" s="36"/>
      <c r="AZ53" s="36"/>
      <c r="BA53" s="36"/>
      <c r="BB53" s="36"/>
      <c r="BC53" s="36"/>
      <c r="BD53" s="36"/>
      <c r="BE53" s="36"/>
      <c r="BF53" s="36"/>
      <c r="BG53" s="36">
        <f t="shared" si="4"/>
        <v>0</v>
      </c>
      <c r="BI53" s="36" t="s">
        <v>153</v>
      </c>
      <c r="BJ53" s="36"/>
      <c r="BK53" s="36"/>
      <c r="BL53" s="36"/>
      <c r="BM53" s="36"/>
      <c r="BN53" s="36"/>
      <c r="BO53" s="36"/>
      <c r="BP53" s="36"/>
      <c r="BQ53" s="36"/>
      <c r="BR53" s="36"/>
      <c r="BS53" s="36">
        <f t="shared" si="5"/>
        <v>0</v>
      </c>
      <c r="BU53" s="36" t="s">
        <v>153</v>
      </c>
      <c r="BV53" s="42">
        <f t="shared" si="6"/>
        <v>0</v>
      </c>
    </row>
    <row r="54" spans="1:74" ht="15.75" customHeight="1">
      <c r="A54" s="36" t="s">
        <v>154</v>
      </c>
      <c r="B54" s="36"/>
      <c r="C54" s="36"/>
      <c r="D54" s="36">
        <v>8</v>
      </c>
      <c r="E54" s="36"/>
      <c r="F54" s="36"/>
      <c r="G54" s="36"/>
      <c r="H54" s="36"/>
      <c r="I54" s="36"/>
      <c r="J54" s="36"/>
      <c r="K54" s="36">
        <f t="shared" si="0"/>
        <v>8</v>
      </c>
      <c r="M54" s="36" t="s">
        <v>154</v>
      </c>
      <c r="N54" s="36"/>
      <c r="O54" s="36"/>
      <c r="P54" s="36"/>
      <c r="Q54" s="36"/>
      <c r="R54" s="36"/>
      <c r="S54" s="36"/>
      <c r="T54" s="36"/>
      <c r="U54" s="36"/>
      <c r="V54" s="36"/>
      <c r="W54" s="36">
        <f t="shared" si="1"/>
        <v>0</v>
      </c>
      <c r="Y54" s="36" t="s">
        <v>154</v>
      </c>
      <c r="Z54" s="36"/>
      <c r="AA54" s="36"/>
      <c r="AB54" s="36"/>
      <c r="AC54" s="36"/>
      <c r="AD54" s="36"/>
      <c r="AE54" s="36"/>
      <c r="AF54" s="36"/>
      <c r="AG54" s="36"/>
      <c r="AH54" s="36"/>
      <c r="AI54" s="36">
        <f t="shared" si="2"/>
        <v>0</v>
      </c>
      <c r="AK54" s="36" t="s">
        <v>154</v>
      </c>
      <c r="AL54" s="36"/>
      <c r="AM54" s="36">
        <v>10</v>
      </c>
      <c r="AN54" s="36"/>
      <c r="AO54" s="36"/>
      <c r="AP54" s="36"/>
      <c r="AQ54" s="36"/>
      <c r="AR54" s="36"/>
      <c r="AS54" s="36"/>
      <c r="AT54" s="36"/>
      <c r="AU54" s="36">
        <f t="shared" si="3"/>
        <v>10</v>
      </c>
      <c r="AW54" s="36" t="s">
        <v>154</v>
      </c>
      <c r="AX54" s="36"/>
      <c r="AY54" s="36"/>
      <c r="AZ54" s="36">
        <v>8</v>
      </c>
      <c r="BA54" s="36"/>
      <c r="BB54" s="36"/>
      <c r="BC54" s="36"/>
      <c r="BD54" s="36"/>
      <c r="BE54" s="36"/>
      <c r="BF54" s="36"/>
      <c r="BG54" s="36">
        <f t="shared" si="4"/>
        <v>8</v>
      </c>
      <c r="BI54" s="36" t="s">
        <v>154</v>
      </c>
      <c r="BJ54" s="36"/>
      <c r="BK54" s="36"/>
      <c r="BL54" s="36">
        <v>8</v>
      </c>
      <c r="BM54" s="36"/>
      <c r="BN54" s="36"/>
      <c r="BO54" s="36"/>
      <c r="BP54" s="36"/>
      <c r="BQ54" s="36"/>
      <c r="BR54" s="36"/>
      <c r="BS54" s="36">
        <f t="shared" si="5"/>
        <v>8</v>
      </c>
      <c r="BU54" s="36" t="s">
        <v>154</v>
      </c>
      <c r="BV54" s="42">
        <f t="shared" si="6"/>
        <v>34</v>
      </c>
    </row>
    <row r="55" spans="1:74" ht="15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</row>
    <row r="56" spans="1:74" ht="15.75" customHeight="1">
      <c r="A56" s="44" t="s">
        <v>155</v>
      </c>
    </row>
    <row r="57" spans="1:74" ht="15.75" customHeight="1">
      <c r="A57" s="35" t="s">
        <v>72</v>
      </c>
      <c r="B57" s="35"/>
      <c r="C57" s="35"/>
      <c r="D57" s="35"/>
      <c r="E57" s="35"/>
      <c r="F57" s="35" t="s">
        <v>73</v>
      </c>
      <c r="G57" s="35"/>
      <c r="H57" s="35"/>
      <c r="M57" s="35" t="s">
        <v>72</v>
      </c>
      <c r="N57" s="35"/>
      <c r="O57" s="35"/>
      <c r="P57" s="35"/>
      <c r="Q57" s="35"/>
      <c r="R57" s="35" t="s">
        <v>73</v>
      </c>
      <c r="S57" s="35"/>
      <c r="T57" s="35"/>
      <c r="Y57" s="35" t="s">
        <v>72</v>
      </c>
      <c r="Z57" s="35"/>
      <c r="AA57" s="35"/>
      <c r="AB57" s="35"/>
      <c r="AC57" s="35"/>
      <c r="AD57" s="35" t="s">
        <v>73</v>
      </c>
      <c r="AE57" s="35"/>
      <c r="AF57" s="35"/>
      <c r="AK57" s="35" t="s">
        <v>72</v>
      </c>
      <c r="AL57" s="35"/>
      <c r="AM57" s="35"/>
      <c r="AN57" s="35"/>
      <c r="AO57" s="35"/>
      <c r="AP57" s="35" t="s">
        <v>73</v>
      </c>
      <c r="AQ57" s="35"/>
      <c r="AR57" s="35"/>
      <c r="AW57" s="35" t="s">
        <v>72</v>
      </c>
      <c r="AX57" s="35"/>
      <c r="AY57" s="35"/>
      <c r="AZ57" s="35"/>
      <c r="BA57" s="35"/>
      <c r="BB57" s="35" t="s">
        <v>73</v>
      </c>
      <c r="BC57" s="35"/>
      <c r="BD57" s="35"/>
      <c r="BI57" s="35" t="s">
        <v>72</v>
      </c>
      <c r="BJ57" s="35"/>
      <c r="BK57" s="35"/>
      <c r="BL57" s="35"/>
      <c r="BM57" s="35"/>
      <c r="BN57" s="35" t="s">
        <v>73</v>
      </c>
      <c r="BO57" s="35"/>
      <c r="BP57" s="35"/>
    </row>
    <row r="58" spans="1:74" ht="15.75" customHeight="1">
      <c r="A58" s="35" t="s">
        <v>74</v>
      </c>
      <c r="B58" s="35"/>
      <c r="C58" s="35"/>
      <c r="D58" s="35"/>
      <c r="E58" s="35" t="s">
        <v>75</v>
      </c>
      <c r="F58" s="35"/>
      <c r="G58" s="35"/>
      <c r="H58" s="35"/>
      <c r="I58" s="35"/>
      <c r="J58" s="35"/>
      <c r="K58" s="35"/>
      <c r="L58" s="35"/>
      <c r="M58" s="35" t="s">
        <v>74</v>
      </c>
      <c r="N58" s="35"/>
      <c r="O58" s="35"/>
      <c r="P58" s="35"/>
      <c r="Q58" s="35" t="s">
        <v>75</v>
      </c>
      <c r="R58" s="35"/>
      <c r="S58" s="35"/>
      <c r="T58" s="35"/>
      <c r="U58" s="35"/>
      <c r="V58" s="35"/>
      <c r="W58" s="35"/>
      <c r="Y58" s="35" t="s">
        <v>74</v>
      </c>
      <c r="Z58" s="35"/>
      <c r="AA58" s="35"/>
      <c r="AB58" s="35"/>
      <c r="AC58" s="35" t="s">
        <v>75</v>
      </c>
      <c r="AD58" s="35"/>
      <c r="AE58" s="35"/>
      <c r="AF58" s="35"/>
      <c r="AG58" s="35"/>
      <c r="AH58" s="35"/>
      <c r="AI58" s="35"/>
      <c r="AK58" s="35" t="s">
        <v>74</v>
      </c>
      <c r="AL58" s="35"/>
      <c r="AM58" s="35"/>
      <c r="AN58" s="35"/>
      <c r="AO58" s="35" t="s">
        <v>75</v>
      </c>
      <c r="AP58" s="35"/>
      <c r="AQ58" s="35"/>
      <c r="AR58" s="35"/>
      <c r="AS58" s="35"/>
      <c r="AT58" s="35"/>
      <c r="AU58" s="35"/>
      <c r="AW58" s="35" t="s">
        <v>74</v>
      </c>
      <c r="AX58" s="35"/>
      <c r="AY58" s="35"/>
      <c r="AZ58" s="35"/>
      <c r="BA58" s="35" t="s">
        <v>75</v>
      </c>
      <c r="BB58" s="35"/>
      <c r="BC58" s="35"/>
      <c r="BD58" s="35"/>
      <c r="BE58" s="35"/>
      <c r="BF58" s="35"/>
      <c r="BG58" s="35"/>
      <c r="BI58" s="35" t="s">
        <v>74</v>
      </c>
      <c r="BJ58" s="35"/>
      <c r="BK58" s="35"/>
      <c r="BL58" s="35"/>
      <c r="BM58" s="35" t="s">
        <v>75</v>
      </c>
      <c r="BN58" s="35"/>
      <c r="BO58" s="35"/>
      <c r="BP58" s="35"/>
      <c r="BQ58" s="35"/>
      <c r="BR58" s="35"/>
      <c r="BS58" s="35"/>
    </row>
    <row r="59" spans="1:74" ht="15.75" customHeight="1">
      <c r="A59" s="35"/>
      <c r="B59" s="35"/>
      <c r="C59" s="35"/>
      <c r="D59" s="35"/>
      <c r="E59" s="35" t="s">
        <v>156</v>
      </c>
      <c r="F59" s="35"/>
      <c r="G59" s="35"/>
      <c r="H59" s="35"/>
      <c r="M59" s="35"/>
      <c r="N59" s="35"/>
      <c r="O59" s="35"/>
      <c r="P59" s="35"/>
      <c r="Q59" s="35" t="s">
        <v>77</v>
      </c>
      <c r="R59" s="35"/>
      <c r="S59" s="35"/>
      <c r="T59" s="35"/>
      <c r="Y59" s="35"/>
      <c r="Z59" s="35"/>
      <c r="AA59" s="35"/>
      <c r="AB59" s="35"/>
      <c r="AC59" s="35" t="s">
        <v>78</v>
      </c>
      <c r="AD59" s="35"/>
      <c r="AE59" s="35"/>
      <c r="AF59" s="35"/>
      <c r="AK59" s="35"/>
      <c r="AL59" s="35"/>
      <c r="AM59" s="35"/>
      <c r="AN59" s="35"/>
      <c r="AO59" s="35" t="s">
        <v>79</v>
      </c>
      <c r="AP59" s="35"/>
      <c r="AQ59" s="35"/>
      <c r="AR59" s="35"/>
      <c r="AW59" s="35"/>
      <c r="AX59" s="35"/>
      <c r="AY59" s="35"/>
      <c r="AZ59" s="35"/>
      <c r="BA59" s="35" t="s">
        <v>80</v>
      </c>
      <c r="BB59" s="35"/>
      <c r="BC59" s="35"/>
      <c r="BD59" s="35"/>
      <c r="BI59" s="35"/>
      <c r="BJ59" s="35"/>
      <c r="BK59" s="35"/>
      <c r="BL59" s="35"/>
      <c r="BM59" s="35" t="s">
        <v>81</v>
      </c>
      <c r="BN59" s="35"/>
      <c r="BO59" s="35"/>
      <c r="BP59" s="35"/>
    </row>
    <row r="60" spans="1:74" ht="15.75" customHeight="1">
      <c r="A60" s="35"/>
      <c r="B60" s="35"/>
      <c r="C60" s="35"/>
      <c r="D60" s="35"/>
      <c r="E60" s="35"/>
      <c r="F60" s="35"/>
      <c r="G60" s="35"/>
      <c r="H60" s="35"/>
      <c r="M60" s="35"/>
      <c r="N60" s="35"/>
      <c r="O60" s="35"/>
      <c r="P60" s="35"/>
      <c r="Q60" s="35"/>
      <c r="R60" s="35"/>
      <c r="S60" s="35"/>
      <c r="T60" s="35"/>
      <c r="Y60" s="35"/>
      <c r="Z60" s="35"/>
      <c r="AA60" s="35"/>
      <c r="AB60" s="35"/>
      <c r="AC60" s="35"/>
      <c r="AD60" s="35"/>
      <c r="AE60" s="35"/>
      <c r="AF60" s="35"/>
      <c r="AK60" s="35"/>
      <c r="AL60" s="35"/>
      <c r="AM60" s="35"/>
      <c r="AN60" s="35"/>
      <c r="AO60" s="35"/>
      <c r="AP60" s="35"/>
      <c r="AQ60" s="35"/>
      <c r="AR60" s="35"/>
      <c r="AW60" s="35"/>
      <c r="AX60" s="35"/>
      <c r="AY60" s="35"/>
      <c r="AZ60" s="35"/>
      <c r="BA60" s="35"/>
      <c r="BB60" s="35"/>
      <c r="BC60" s="35"/>
      <c r="BD60" s="35"/>
      <c r="BI60" s="35"/>
      <c r="BJ60" s="35"/>
      <c r="BK60" s="35"/>
      <c r="BL60" s="35"/>
      <c r="BM60" s="35"/>
      <c r="BN60" s="35"/>
      <c r="BO60" s="35"/>
      <c r="BP60" s="35"/>
    </row>
    <row r="61" spans="1:74" ht="15.75" customHeight="1">
      <c r="A61" s="36" t="s">
        <v>82</v>
      </c>
      <c r="B61" s="89" t="s">
        <v>83</v>
      </c>
      <c r="C61" s="90"/>
      <c r="D61" s="90"/>
      <c r="E61" s="90"/>
      <c r="F61" s="90"/>
      <c r="G61" s="90"/>
      <c r="H61" s="90"/>
      <c r="I61" s="91"/>
      <c r="J61" s="37"/>
      <c r="K61" s="36" t="s">
        <v>84</v>
      </c>
      <c r="M61" s="36" t="s">
        <v>82</v>
      </c>
      <c r="N61" s="89" t="s">
        <v>83</v>
      </c>
      <c r="O61" s="90"/>
      <c r="P61" s="90"/>
      <c r="Q61" s="90"/>
      <c r="R61" s="90"/>
      <c r="S61" s="90"/>
      <c r="T61" s="90"/>
      <c r="U61" s="91"/>
      <c r="V61" s="37"/>
      <c r="W61" s="36" t="s">
        <v>84</v>
      </c>
      <c r="Y61" s="36" t="s">
        <v>82</v>
      </c>
      <c r="Z61" s="89" t="s">
        <v>83</v>
      </c>
      <c r="AA61" s="90"/>
      <c r="AB61" s="90"/>
      <c r="AC61" s="90"/>
      <c r="AD61" s="90"/>
      <c r="AE61" s="90"/>
      <c r="AF61" s="90"/>
      <c r="AG61" s="91"/>
      <c r="AH61" s="37"/>
      <c r="AI61" s="36" t="s">
        <v>84</v>
      </c>
      <c r="AK61" s="36" t="s">
        <v>82</v>
      </c>
      <c r="AL61" s="89" t="s">
        <v>83</v>
      </c>
      <c r="AM61" s="90"/>
      <c r="AN61" s="90"/>
      <c r="AO61" s="90"/>
      <c r="AP61" s="90"/>
      <c r="AQ61" s="90"/>
      <c r="AR61" s="90"/>
      <c r="AS61" s="91"/>
      <c r="AT61" s="37"/>
      <c r="AU61" s="36" t="s">
        <v>84</v>
      </c>
      <c r="AW61" s="36" t="s">
        <v>82</v>
      </c>
      <c r="AX61" s="89" t="s">
        <v>83</v>
      </c>
      <c r="AY61" s="90"/>
      <c r="AZ61" s="90"/>
      <c r="BA61" s="90"/>
      <c r="BB61" s="90"/>
      <c r="BC61" s="90"/>
      <c r="BD61" s="90"/>
      <c r="BE61" s="91"/>
      <c r="BF61" s="37"/>
      <c r="BG61" s="36" t="s">
        <v>84</v>
      </c>
      <c r="BI61" s="36" t="s">
        <v>82</v>
      </c>
      <c r="BJ61" s="89" t="s">
        <v>83</v>
      </c>
      <c r="BK61" s="90"/>
      <c r="BL61" s="90"/>
      <c r="BM61" s="90"/>
      <c r="BN61" s="90"/>
      <c r="BO61" s="90"/>
      <c r="BP61" s="90"/>
      <c r="BQ61" s="91"/>
      <c r="BR61" s="37"/>
      <c r="BS61" s="36" t="s">
        <v>84</v>
      </c>
      <c r="BU61" s="92" t="s">
        <v>85</v>
      </c>
      <c r="BV61" s="93"/>
    </row>
    <row r="62" spans="1:74" ht="47.25" customHeight="1">
      <c r="A62" s="38"/>
      <c r="B62" s="39" t="s">
        <v>91</v>
      </c>
      <c r="C62" s="39" t="s">
        <v>92</v>
      </c>
      <c r="D62" s="39" t="s">
        <v>157</v>
      </c>
      <c r="E62" s="39" t="s">
        <v>88</v>
      </c>
      <c r="F62" s="39" t="s">
        <v>89</v>
      </c>
      <c r="G62" s="39" t="s">
        <v>90</v>
      </c>
      <c r="H62" s="39"/>
      <c r="I62" s="39"/>
      <c r="J62" s="39"/>
      <c r="K62" s="36"/>
      <c r="M62" s="38"/>
      <c r="N62" s="40" t="s">
        <v>158</v>
      </c>
      <c r="O62" s="39"/>
      <c r="P62" s="40" t="s">
        <v>93</v>
      </c>
      <c r="Q62" s="39"/>
      <c r="R62" s="39" t="s">
        <v>105</v>
      </c>
      <c r="S62" s="39" t="s">
        <v>90</v>
      </c>
      <c r="T62" s="39"/>
      <c r="U62" s="39"/>
      <c r="V62" s="39"/>
      <c r="W62" s="36"/>
      <c r="Y62" s="38"/>
      <c r="Z62" s="39" t="s">
        <v>91</v>
      </c>
      <c r="AA62" s="39" t="s">
        <v>95</v>
      </c>
      <c r="AB62" s="39" t="s">
        <v>100</v>
      </c>
      <c r="AC62" s="40" t="s">
        <v>101</v>
      </c>
      <c r="AD62" s="39" t="s">
        <v>98</v>
      </c>
      <c r="AE62" s="39" t="s">
        <v>90</v>
      </c>
      <c r="AF62" s="39"/>
      <c r="AG62" s="39"/>
      <c r="AH62" s="39"/>
      <c r="AI62" s="36"/>
      <c r="AK62" s="38"/>
      <c r="AL62" s="40" t="s">
        <v>91</v>
      </c>
      <c r="AM62" s="39" t="s">
        <v>99</v>
      </c>
      <c r="AN62" s="40" t="s">
        <v>159</v>
      </c>
      <c r="AO62" s="40" t="s">
        <v>97</v>
      </c>
      <c r="AP62" s="39" t="s">
        <v>94</v>
      </c>
      <c r="AQ62" s="39" t="s">
        <v>90</v>
      </c>
      <c r="AR62" s="39"/>
      <c r="AS62" s="39"/>
      <c r="AT62" s="39"/>
      <c r="AU62" s="36"/>
      <c r="AW62" s="38"/>
      <c r="AX62" s="39" t="s">
        <v>91</v>
      </c>
      <c r="AY62" s="40" t="s">
        <v>160</v>
      </c>
      <c r="AZ62" s="39" t="s">
        <v>161</v>
      </c>
      <c r="BA62" s="39" t="s">
        <v>105</v>
      </c>
      <c r="BB62" s="39" t="s">
        <v>90</v>
      </c>
      <c r="BC62" s="39"/>
      <c r="BD62" s="39"/>
      <c r="BE62" s="39"/>
      <c r="BF62" s="39"/>
      <c r="BG62" s="36"/>
      <c r="BI62" s="38"/>
      <c r="BJ62" s="39" t="s">
        <v>106</v>
      </c>
      <c r="BK62" s="39" t="s">
        <v>162</v>
      </c>
      <c r="BL62" s="39" t="s">
        <v>104</v>
      </c>
      <c r="BM62" s="39" t="s">
        <v>98</v>
      </c>
      <c r="BN62" s="39" t="s">
        <v>90</v>
      </c>
      <c r="BO62" s="39"/>
      <c r="BP62" s="39"/>
      <c r="BQ62" s="39"/>
      <c r="BR62" s="39"/>
      <c r="BS62" s="36"/>
      <c r="BU62" s="38"/>
      <c r="BV62" s="41"/>
    </row>
    <row r="63" spans="1:74" ht="15.75" customHeight="1">
      <c r="A63" s="36" t="s">
        <v>107</v>
      </c>
      <c r="B63" s="36"/>
      <c r="C63" s="36"/>
      <c r="D63" s="36">
        <v>113</v>
      </c>
      <c r="E63" s="36"/>
      <c r="F63" s="36"/>
      <c r="G63" s="36"/>
      <c r="H63" s="36"/>
      <c r="I63" s="36"/>
      <c r="J63" s="36"/>
      <c r="K63" s="36">
        <f t="shared" ref="K63:K110" si="7">SUM(B63:J63)</f>
        <v>113</v>
      </c>
      <c r="M63" s="36" t="s">
        <v>107</v>
      </c>
      <c r="N63" s="36"/>
      <c r="O63" s="36"/>
      <c r="P63" s="36"/>
      <c r="Q63" s="36"/>
      <c r="R63" s="36"/>
      <c r="S63" s="36"/>
      <c r="T63" s="36"/>
      <c r="U63" s="36"/>
      <c r="V63" s="36"/>
      <c r="W63" s="36">
        <f t="shared" ref="W63:W110" si="8">SUM(N63:V63)</f>
        <v>0</v>
      </c>
      <c r="Y63" s="36" t="s">
        <v>107</v>
      </c>
      <c r="Z63" s="36"/>
      <c r="AA63" s="36"/>
      <c r="AB63" s="36"/>
      <c r="AC63" s="36"/>
      <c r="AD63" s="36"/>
      <c r="AE63" s="36"/>
      <c r="AF63" s="36"/>
      <c r="AG63" s="36"/>
      <c r="AH63" s="36"/>
      <c r="AI63" s="36">
        <f t="shared" ref="AI63:AI110" si="9">SUM(Z63:AH63)</f>
        <v>0</v>
      </c>
      <c r="AK63" s="36" t="s">
        <v>107</v>
      </c>
      <c r="AL63" s="36"/>
      <c r="AM63" s="36"/>
      <c r="AN63" s="36">
        <v>52</v>
      </c>
      <c r="AO63" s="36"/>
      <c r="AP63" s="36"/>
      <c r="AQ63" s="36"/>
      <c r="AR63" s="36"/>
      <c r="AS63" s="36"/>
      <c r="AT63" s="36"/>
      <c r="AU63" s="36">
        <f t="shared" ref="AU63:AU110" si="10">SUM(AL63:AT63)</f>
        <v>52</v>
      </c>
      <c r="AW63" s="36" t="s">
        <v>107</v>
      </c>
      <c r="AX63" s="36"/>
      <c r="AY63" s="36"/>
      <c r="AZ63" s="36">
        <v>90</v>
      </c>
      <c r="BA63" s="36"/>
      <c r="BB63" s="36"/>
      <c r="BC63" s="36"/>
      <c r="BD63" s="36"/>
      <c r="BE63" s="36"/>
      <c r="BF63" s="36"/>
      <c r="BG63" s="36">
        <f t="shared" ref="BG63:BG110" si="11">SUM(AX63:BF63)</f>
        <v>90</v>
      </c>
      <c r="BI63" s="36" t="s">
        <v>107</v>
      </c>
      <c r="BJ63" s="36"/>
      <c r="BK63" s="36"/>
      <c r="BL63" s="36"/>
      <c r="BM63" s="36"/>
      <c r="BN63" s="36"/>
      <c r="BO63" s="36"/>
      <c r="BP63" s="36"/>
      <c r="BQ63" s="36"/>
      <c r="BR63" s="36"/>
      <c r="BS63" s="36">
        <f t="shared" ref="BS63:BS110" si="12">SUM(BJ63:BR63)</f>
        <v>0</v>
      </c>
      <c r="BU63" s="36" t="s">
        <v>107</v>
      </c>
      <c r="BV63" s="42">
        <f t="shared" ref="BV63:BV110" si="13">K63+W63+AI63+AU63+BG63+BS63</f>
        <v>255</v>
      </c>
    </row>
    <row r="64" spans="1:74" ht="15.75" customHeight="1">
      <c r="A64" s="36" t="s">
        <v>108</v>
      </c>
      <c r="B64" s="36"/>
      <c r="C64" s="36"/>
      <c r="D64" s="36"/>
      <c r="E64" s="36"/>
      <c r="F64" s="36"/>
      <c r="G64" s="36"/>
      <c r="H64" s="36"/>
      <c r="I64" s="36"/>
      <c r="J64" s="36"/>
      <c r="K64" s="36">
        <f t="shared" si="7"/>
        <v>0</v>
      </c>
      <c r="M64" s="36" t="s">
        <v>108</v>
      </c>
      <c r="N64" s="36"/>
      <c r="O64" s="36"/>
      <c r="P64" s="36"/>
      <c r="Q64" s="36"/>
      <c r="R64" s="36"/>
      <c r="S64" s="36"/>
      <c r="T64" s="36"/>
      <c r="U64" s="36"/>
      <c r="V64" s="36"/>
      <c r="W64" s="36">
        <f t="shared" si="8"/>
        <v>0</v>
      </c>
      <c r="Y64" s="36" t="s">
        <v>108</v>
      </c>
      <c r="Z64" s="36"/>
      <c r="AA64" s="36"/>
      <c r="AB64" s="36"/>
      <c r="AC64" s="36"/>
      <c r="AD64" s="36"/>
      <c r="AE64" s="36"/>
      <c r="AF64" s="36"/>
      <c r="AG64" s="36"/>
      <c r="AH64" s="36"/>
      <c r="AI64" s="36">
        <f t="shared" si="9"/>
        <v>0</v>
      </c>
      <c r="AK64" s="36" t="s">
        <v>108</v>
      </c>
      <c r="AL64" s="36"/>
      <c r="AM64" s="36"/>
      <c r="AN64" s="36"/>
      <c r="AO64" s="36"/>
      <c r="AP64" s="36"/>
      <c r="AQ64" s="36"/>
      <c r="AR64" s="36"/>
      <c r="AS64" s="36"/>
      <c r="AT64" s="36"/>
      <c r="AU64" s="36">
        <f t="shared" si="10"/>
        <v>0</v>
      </c>
      <c r="AW64" s="36" t="s">
        <v>108</v>
      </c>
      <c r="AX64" s="36"/>
      <c r="AY64" s="36"/>
      <c r="AZ64" s="36"/>
      <c r="BA64" s="36"/>
      <c r="BB64" s="36"/>
      <c r="BC64" s="36"/>
      <c r="BD64" s="36"/>
      <c r="BE64" s="36"/>
      <c r="BF64" s="36"/>
      <c r="BG64" s="36">
        <f t="shared" si="11"/>
        <v>0</v>
      </c>
      <c r="BI64" s="36" t="s">
        <v>108</v>
      </c>
      <c r="BJ64" s="36"/>
      <c r="BK64" s="36">
        <v>81</v>
      </c>
      <c r="BL64" s="36"/>
      <c r="BM64" s="36"/>
      <c r="BN64" s="36"/>
      <c r="BO64" s="36"/>
      <c r="BP64" s="36"/>
      <c r="BQ64" s="36"/>
      <c r="BR64" s="36"/>
      <c r="BS64" s="36">
        <f t="shared" si="12"/>
        <v>81</v>
      </c>
      <c r="BU64" s="36" t="s">
        <v>108</v>
      </c>
      <c r="BV64" s="42">
        <f t="shared" si="13"/>
        <v>81</v>
      </c>
    </row>
    <row r="65" spans="1:74" ht="15.75" customHeight="1">
      <c r="A65" s="36" t="s">
        <v>109</v>
      </c>
      <c r="B65" s="36"/>
      <c r="C65" s="36"/>
      <c r="D65" s="36"/>
      <c r="E65" s="36"/>
      <c r="F65" s="36"/>
      <c r="G65" s="36"/>
      <c r="H65" s="36"/>
      <c r="I65" s="36"/>
      <c r="J65" s="36"/>
      <c r="K65" s="36">
        <f t="shared" si="7"/>
        <v>0</v>
      </c>
      <c r="M65" s="36" t="s">
        <v>109</v>
      </c>
      <c r="N65" s="36"/>
      <c r="O65" s="36"/>
      <c r="P65" s="36"/>
      <c r="Q65" s="36"/>
      <c r="R65" s="36"/>
      <c r="S65" s="36"/>
      <c r="T65" s="36"/>
      <c r="U65" s="36"/>
      <c r="V65" s="36"/>
      <c r="W65" s="36">
        <f t="shared" si="8"/>
        <v>0</v>
      </c>
      <c r="Y65" s="36" t="s">
        <v>109</v>
      </c>
      <c r="Z65" s="36"/>
      <c r="AA65" s="36"/>
      <c r="AB65" s="42">
        <v>98.5</v>
      </c>
      <c r="AC65" s="36"/>
      <c r="AD65" s="36"/>
      <c r="AE65" s="36"/>
      <c r="AF65" s="36"/>
      <c r="AG65" s="36"/>
      <c r="AH65" s="36"/>
      <c r="AI65" s="36">
        <f t="shared" si="9"/>
        <v>98.5</v>
      </c>
      <c r="AK65" s="36" t="s">
        <v>109</v>
      </c>
      <c r="AL65" s="36"/>
      <c r="AM65" s="36"/>
      <c r="AN65" s="36"/>
      <c r="AO65" s="36"/>
      <c r="AP65" s="36"/>
      <c r="AQ65" s="36"/>
      <c r="AR65" s="36"/>
      <c r="AS65" s="36"/>
      <c r="AT65" s="36"/>
      <c r="AU65" s="36">
        <f t="shared" si="10"/>
        <v>0</v>
      </c>
      <c r="AW65" s="36" t="s">
        <v>109</v>
      </c>
      <c r="AX65" s="36"/>
      <c r="AY65" s="36"/>
      <c r="AZ65" s="36"/>
      <c r="BA65" s="36"/>
      <c r="BB65" s="36"/>
      <c r="BC65" s="36"/>
      <c r="BD65" s="36"/>
      <c r="BE65" s="36"/>
      <c r="BF65" s="36"/>
      <c r="BG65" s="36">
        <f t="shared" si="11"/>
        <v>0</v>
      </c>
      <c r="BI65" s="36" t="s">
        <v>109</v>
      </c>
      <c r="BJ65" s="36"/>
      <c r="BK65" s="36"/>
      <c r="BL65" s="36"/>
      <c r="BM65" s="36"/>
      <c r="BN65" s="36"/>
      <c r="BO65" s="36"/>
      <c r="BP65" s="36"/>
      <c r="BQ65" s="36"/>
      <c r="BR65" s="36"/>
      <c r="BS65" s="36">
        <f t="shared" si="12"/>
        <v>0</v>
      </c>
      <c r="BU65" s="36" t="s">
        <v>109</v>
      </c>
      <c r="BV65" s="42">
        <f t="shared" si="13"/>
        <v>98.5</v>
      </c>
    </row>
    <row r="66" spans="1:74" ht="15.75" customHeight="1">
      <c r="A66" s="36" t="s">
        <v>110</v>
      </c>
      <c r="B66" s="36"/>
      <c r="C66" s="36"/>
      <c r="D66" s="36"/>
      <c r="E66" s="36">
        <v>5</v>
      </c>
      <c r="F66" s="36"/>
      <c r="G66" s="36"/>
      <c r="H66" s="36"/>
      <c r="I66" s="36"/>
      <c r="J66" s="36"/>
      <c r="K66" s="36">
        <f t="shared" si="7"/>
        <v>5</v>
      </c>
      <c r="M66" s="36" t="s">
        <v>110</v>
      </c>
      <c r="N66" s="36"/>
      <c r="O66" s="36"/>
      <c r="P66" s="36"/>
      <c r="Q66" s="36"/>
      <c r="R66" s="36"/>
      <c r="S66" s="36"/>
      <c r="T66" s="36"/>
      <c r="U66" s="36"/>
      <c r="V66" s="36"/>
      <c r="W66" s="36">
        <f t="shared" si="8"/>
        <v>0</v>
      </c>
      <c r="Y66" s="36" t="s">
        <v>110</v>
      </c>
      <c r="Z66" s="36"/>
      <c r="AA66" s="36"/>
      <c r="AB66" s="42"/>
      <c r="AC66" s="36">
        <v>5</v>
      </c>
      <c r="AD66" s="36"/>
      <c r="AE66" s="36"/>
      <c r="AF66" s="36"/>
      <c r="AG66" s="36"/>
      <c r="AH66" s="36"/>
      <c r="AI66" s="36">
        <f t="shared" si="9"/>
        <v>5</v>
      </c>
      <c r="AK66" s="36" t="s">
        <v>110</v>
      </c>
      <c r="AL66" s="36"/>
      <c r="AM66" s="36"/>
      <c r="AN66" s="36">
        <v>4</v>
      </c>
      <c r="AO66" s="36">
        <v>5</v>
      </c>
      <c r="AP66" s="36"/>
      <c r="AQ66" s="36"/>
      <c r="AR66" s="36"/>
      <c r="AS66" s="36"/>
      <c r="AT66" s="36"/>
      <c r="AU66" s="36">
        <f t="shared" si="10"/>
        <v>9</v>
      </c>
      <c r="AW66" s="36" t="s">
        <v>110</v>
      </c>
      <c r="AX66" s="36"/>
      <c r="AY66" s="36"/>
      <c r="AZ66" s="36">
        <v>10.3</v>
      </c>
      <c r="BA66" s="36"/>
      <c r="BB66" s="36"/>
      <c r="BC66" s="36"/>
      <c r="BD66" s="36"/>
      <c r="BE66" s="36"/>
      <c r="BF66" s="36"/>
      <c r="BG66" s="36">
        <f t="shared" si="11"/>
        <v>10.3</v>
      </c>
      <c r="BI66" s="36" t="s">
        <v>110</v>
      </c>
      <c r="BJ66" s="36"/>
      <c r="BK66" s="36"/>
      <c r="BL66" s="36">
        <v>6.7</v>
      </c>
      <c r="BM66" s="36"/>
      <c r="BN66" s="36"/>
      <c r="BO66" s="36"/>
      <c r="BP66" s="36"/>
      <c r="BQ66" s="36"/>
      <c r="BR66" s="36"/>
      <c r="BS66" s="36">
        <f t="shared" si="12"/>
        <v>6.7</v>
      </c>
      <c r="BU66" s="36" t="s">
        <v>110</v>
      </c>
      <c r="BV66" s="42">
        <f t="shared" si="13"/>
        <v>36</v>
      </c>
    </row>
    <row r="67" spans="1:74" ht="15.75" customHeight="1">
      <c r="A67" s="36" t="s">
        <v>111</v>
      </c>
      <c r="B67" s="36"/>
      <c r="C67" s="36"/>
      <c r="D67" s="36">
        <v>5</v>
      </c>
      <c r="E67" s="36"/>
      <c r="F67" s="36"/>
      <c r="G67" s="36"/>
      <c r="H67" s="36"/>
      <c r="I67" s="36"/>
      <c r="J67" s="36"/>
      <c r="K67" s="36">
        <f t="shared" si="7"/>
        <v>5</v>
      </c>
      <c r="M67" s="36" t="s">
        <v>111</v>
      </c>
      <c r="N67" s="36"/>
      <c r="O67" s="36"/>
      <c r="P67" s="36">
        <v>8</v>
      </c>
      <c r="Q67" s="36"/>
      <c r="R67" s="36"/>
      <c r="S67" s="36"/>
      <c r="T67" s="36"/>
      <c r="U67" s="36"/>
      <c r="V67" s="36"/>
      <c r="W67" s="36">
        <f t="shared" si="8"/>
        <v>8</v>
      </c>
      <c r="Y67" s="36" t="s">
        <v>111</v>
      </c>
      <c r="Z67" s="36"/>
      <c r="AA67" s="36">
        <v>5</v>
      </c>
      <c r="AB67" s="42">
        <v>3</v>
      </c>
      <c r="AC67" s="36"/>
      <c r="AD67" s="36"/>
      <c r="AE67" s="36"/>
      <c r="AF67" s="36"/>
      <c r="AG67" s="36"/>
      <c r="AH67" s="36"/>
      <c r="AI67" s="36">
        <f t="shared" si="9"/>
        <v>8</v>
      </c>
      <c r="AK67" s="36" t="s">
        <v>111</v>
      </c>
      <c r="AL67" s="36"/>
      <c r="AM67" s="36"/>
      <c r="AN67" s="36"/>
      <c r="AO67" s="36"/>
      <c r="AP67" s="36"/>
      <c r="AQ67" s="36"/>
      <c r="AR67" s="36"/>
      <c r="AS67" s="36"/>
      <c r="AT67" s="36"/>
      <c r="AU67" s="36">
        <f t="shared" si="10"/>
        <v>0</v>
      </c>
      <c r="AW67" s="36" t="s">
        <v>111</v>
      </c>
      <c r="AX67" s="36"/>
      <c r="AY67" s="36">
        <v>3.6</v>
      </c>
      <c r="AZ67" s="36"/>
      <c r="BA67" s="36"/>
      <c r="BB67" s="36"/>
      <c r="BC67" s="36"/>
      <c r="BD67" s="36"/>
      <c r="BE67" s="36"/>
      <c r="BF67" s="36"/>
      <c r="BG67" s="36">
        <f t="shared" si="11"/>
        <v>3.6</v>
      </c>
      <c r="BI67" s="36" t="s">
        <v>111</v>
      </c>
      <c r="BJ67" s="36">
        <v>3.6</v>
      </c>
      <c r="BK67" s="36"/>
      <c r="BL67" s="36"/>
      <c r="BM67" s="36"/>
      <c r="BN67" s="36"/>
      <c r="BO67" s="36"/>
      <c r="BP67" s="36"/>
      <c r="BQ67" s="36"/>
      <c r="BR67" s="36"/>
      <c r="BS67" s="36">
        <f t="shared" si="12"/>
        <v>3.6</v>
      </c>
      <c r="BU67" s="36" t="s">
        <v>111</v>
      </c>
      <c r="BV67" s="42">
        <f t="shared" si="13"/>
        <v>28.200000000000003</v>
      </c>
    </row>
    <row r="68" spans="1:74" ht="15.75" customHeight="1">
      <c r="A68" s="36" t="s">
        <v>112</v>
      </c>
      <c r="B68" s="36"/>
      <c r="C68" s="36"/>
      <c r="D68" s="36"/>
      <c r="E68" s="36"/>
      <c r="F68" s="36">
        <v>100</v>
      </c>
      <c r="G68" s="36"/>
      <c r="H68" s="36"/>
      <c r="I68" s="36"/>
      <c r="J68" s="36"/>
      <c r="K68" s="36">
        <f t="shared" si="7"/>
        <v>100</v>
      </c>
      <c r="M68" s="36" t="s">
        <v>112</v>
      </c>
      <c r="N68" s="36"/>
      <c r="O68" s="36"/>
      <c r="P68" s="36"/>
      <c r="Q68" s="36"/>
      <c r="R68" s="36"/>
      <c r="S68" s="36"/>
      <c r="T68" s="36"/>
      <c r="U68" s="36"/>
      <c r="V68" s="36"/>
      <c r="W68" s="36">
        <f t="shared" si="8"/>
        <v>0</v>
      </c>
      <c r="Y68" s="36" t="s">
        <v>112</v>
      </c>
      <c r="Z68" s="36"/>
      <c r="AA68" s="36"/>
      <c r="AB68" s="42">
        <v>6</v>
      </c>
      <c r="AC68" s="36">
        <v>23.7</v>
      </c>
      <c r="AD68" s="36"/>
      <c r="AE68" s="36"/>
      <c r="AF68" s="36"/>
      <c r="AG68" s="36"/>
      <c r="AH68" s="36"/>
      <c r="AI68" s="36">
        <f t="shared" si="9"/>
        <v>29.7</v>
      </c>
      <c r="AK68" s="36" t="s">
        <v>112</v>
      </c>
      <c r="AL68" s="36"/>
      <c r="AM68" s="36"/>
      <c r="AN68" s="36"/>
      <c r="AO68" s="36"/>
      <c r="AP68" s="36">
        <v>100</v>
      </c>
      <c r="AQ68" s="36"/>
      <c r="AR68" s="36"/>
      <c r="AS68" s="36"/>
      <c r="AT68" s="36"/>
      <c r="AU68" s="36">
        <f t="shared" si="10"/>
        <v>100</v>
      </c>
      <c r="AW68" s="36" t="s">
        <v>112</v>
      </c>
      <c r="AX68" s="36"/>
      <c r="AY68" s="36"/>
      <c r="AZ68" s="36"/>
      <c r="BA68" s="36"/>
      <c r="BB68" s="36"/>
      <c r="BC68" s="36"/>
      <c r="BD68" s="36"/>
      <c r="BE68" s="36"/>
      <c r="BF68" s="36"/>
      <c r="BG68" s="36">
        <f t="shared" si="11"/>
        <v>0</v>
      </c>
      <c r="BI68" s="36" t="s">
        <v>112</v>
      </c>
      <c r="BJ68" s="36"/>
      <c r="BK68" s="36"/>
      <c r="BL68" s="36"/>
      <c r="BM68" s="36"/>
      <c r="BN68" s="36"/>
      <c r="BO68" s="36"/>
      <c r="BP68" s="36"/>
      <c r="BQ68" s="36"/>
      <c r="BR68" s="36"/>
      <c r="BS68" s="36">
        <f t="shared" si="12"/>
        <v>0</v>
      </c>
      <c r="BU68" s="36" t="s">
        <v>112</v>
      </c>
      <c r="BV68" s="42">
        <f t="shared" si="13"/>
        <v>229.7</v>
      </c>
    </row>
    <row r="69" spans="1:74" ht="15.75" customHeight="1">
      <c r="A69" s="36" t="s">
        <v>113</v>
      </c>
      <c r="B69" s="36"/>
      <c r="C69" s="36"/>
      <c r="D69" s="36"/>
      <c r="E69" s="36"/>
      <c r="F69" s="36"/>
      <c r="G69" s="36"/>
      <c r="H69" s="36"/>
      <c r="I69" s="36"/>
      <c r="J69" s="36"/>
      <c r="K69" s="36">
        <f t="shared" si="7"/>
        <v>0</v>
      </c>
      <c r="M69" s="36" t="s">
        <v>113</v>
      </c>
      <c r="N69" s="36"/>
      <c r="O69" s="36"/>
      <c r="P69" s="36"/>
      <c r="Q69" s="36"/>
      <c r="R69" s="36"/>
      <c r="S69" s="36"/>
      <c r="T69" s="36"/>
      <c r="U69" s="36"/>
      <c r="V69" s="36"/>
      <c r="W69" s="36">
        <f t="shared" si="8"/>
        <v>0</v>
      </c>
      <c r="Y69" s="36" t="s">
        <v>113</v>
      </c>
      <c r="Z69" s="36"/>
      <c r="AA69" s="36"/>
      <c r="AB69" s="42"/>
      <c r="AC69" s="36"/>
      <c r="AD69" s="36"/>
      <c r="AE69" s="36"/>
      <c r="AF69" s="36"/>
      <c r="AG69" s="36"/>
      <c r="AH69" s="36"/>
      <c r="AI69" s="36">
        <f t="shared" si="9"/>
        <v>0</v>
      </c>
      <c r="AK69" s="36" t="s">
        <v>113</v>
      </c>
      <c r="AL69" s="36"/>
      <c r="AM69" s="36"/>
      <c r="AN69" s="36">
        <v>15</v>
      </c>
      <c r="AO69" s="36"/>
      <c r="AP69" s="36"/>
      <c r="AQ69" s="36"/>
      <c r="AR69" s="36"/>
      <c r="AS69" s="36"/>
      <c r="AT69" s="36"/>
      <c r="AU69" s="36">
        <f t="shared" si="10"/>
        <v>15</v>
      </c>
      <c r="AW69" s="36" t="s">
        <v>113</v>
      </c>
      <c r="AX69" s="36"/>
      <c r="AY69" s="36"/>
      <c r="AZ69" s="36"/>
      <c r="BA69" s="36"/>
      <c r="BB69" s="36"/>
      <c r="BC69" s="36"/>
      <c r="BD69" s="36"/>
      <c r="BE69" s="36"/>
      <c r="BF69" s="36"/>
      <c r="BG69" s="36">
        <f t="shared" si="11"/>
        <v>0</v>
      </c>
      <c r="BI69" s="36" t="s">
        <v>113</v>
      </c>
      <c r="BJ69" s="36"/>
      <c r="BK69" s="36"/>
      <c r="BL69" s="36"/>
      <c r="BM69" s="36"/>
      <c r="BN69" s="36"/>
      <c r="BO69" s="36"/>
      <c r="BP69" s="36"/>
      <c r="BQ69" s="36"/>
      <c r="BR69" s="36"/>
      <c r="BS69" s="36">
        <f t="shared" si="12"/>
        <v>0</v>
      </c>
      <c r="BU69" s="36" t="s">
        <v>113</v>
      </c>
      <c r="BV69" s="42">
        <f t="shared" si="13"/>
        <v>15</v>
      </c>
    </row>
    <row r="70" spans="1:74" ht="15.75" customHeight="1">
      <c r="A70" s="36" t="s">
        <v>114</v>
      </c>
      <c r="B70" s="36"/>
      <c r="C70" s="36"/>
      <c r="D70" s="36"/>
      <c r="E70" s="36"/>
      <c r="F70" s="36"/>
      <c r="G70" s="36"/>
      <c r="H70" s="36"/>
      <c r="I70" s="36"/>
      <c r="J70" s="36"/>
      <c r="K70" s="36">
        <f t="shared" si="7"/>
        <v>0</v>
      </c>
      <c r="M70" s="36" t="s">
        <v>114</v>
      </c>
      <c r="N70" s="36"/>
      <c r="O70" s="36"/>
      <c r="P70" s="36"/>
      <c r="Q70" s="36"/>
      <c r="R70" s="36"/>
      <c r="S70" s="36"/>
      <c r="T70" s="36"/>
      <c r="U70" s="36"/>
      <c r="V70" s="36"/>
      <c r="W70" s="36">
        <f t="shared" si="8"/>
        <v>0</v>
      </c>
      <c r="Y70" s="36" t="s">
        <v>114</v>
      </c>
      <c r="Z70" s="36"/>
      <c r="AA70" s="36"/>
      <c r="AB70" s="42"/>
      <c r="AC70" s="36"/>
      <c r="AD70" s="36"/>
      <c r="AE70" s="36"/>
      <c r="AF70" s="36"/>
      <c r="AG70" s="36"/>
      <c r="AH70" s="36"/>
      <c r="AI70" s="36">
        <f t="shared" si="9"/>
        <v>0</v>
      </c>
      <c r="AK70" s="36" t="s">
        <v>114</v>
      </c>
      <c r="AL70" s="36"/>
      <c r="AM70" s="36"/>
      <c r="AN70" s="36"/>
      <c r="AO70" s="36"/>
      <c r="AP70" s="36"/>
      <c r="AQ70" s="36"/>
      <c r="AR70" s="36"/>
      <c r="AS70" s="36"/>
      <c r="AT70" s="36"/>
      <c r="AU70" s="36">
        <f t="shared" si="10"/>
        <v>0</v>
      </c>
      <c r="AW70" s="36" t="s">
        <v>114</v>
      </c>
      <c r="AX70" s="36"/>
      <c r="AY70" s="36"/>
      <c r="AZ70" s="36"/>
      <c r="BA70" s="36"/>
      <c r="BB70" s="36"/>
      <c r="BC70" s="36"/>
      <c r="BD70" s="36"/>
      <c r="BE70" s="36"/>
      <c r="BF70" s="36"/>
      <c r="BG70" s="36">
        <f t="shared" si="11"/>
        <v>0</v>
      </c>
      <c r="BI70" s="36" t="s">
        <v>114</v>
      </c>
      <c r="BJ70" s="36"/>
      <c r="BK70" s="36"/>
      <c r="BL70" s="36"/>
      <c r="BM70" s="36"/>
      <c r="BN70" s="36"/>
      <c r="BO70" s="36"/>
      <c r="BP70" s="36"/>
      <c r="BQ70" s="36"/>
      <c r="BR70" s="36"/>
      <c r="BS70" s="36">
        <f t="shared" si="12"/>
        <v>0</v>
      </c>
      <c r="BU70" s="36" t="s">
        <v>114</v>
      </c>
      <c r="BV70" s="42">
        <f t="shared" si="13"/>
        <v>0</v>
      </c>
    </row>
    <row r="71" spans="1:74" ht="15.75" customHeight="1">
      <c r="A71" s="36" t="s">
        <v>115</v>
      </c>
      <c r="B71" s="36"/>
      <c r="C71" s="36"/>
      <c r="D71" s="36"/>
      <c r="E71" s="36"/>
      <c r="F71" s="36"/>
      <c r="G71" s="36"/>
      <c r="H71" s="36"/>
      <c r="I71" s="36"/>
      <c r="J71" s="36"/>
      <c r="K71" s="36">
        <f t="shared" si="7"/>
        <v>0</v>
      </c>
      <c r="M71" s="36" t="s">
        <v>115</v>
      </c>
      <c r="N71" s="36"/>
      <c r="O71" s="36"/>
      <c r="P71" s="36"/>
      <c r="Q71" s="36"/>
      <c r="R71" s="36"/>
      <c r="S71" s="36"/>
      <c r="T71" s="36"/>
      <c r="U71" s="36"/>
      <c r="V71" s="36"/>
      <c r="W71" s="36">
        <f t="shared" si="8"/>
        <v>0</v>
      </c>
      <c r="Y71" s="36" t="s">
        <v>115</v>
      </c>
      <c r="Z71" s="36"/>
      <c r="AA71" s="36"/>
      <c r="AB71" s="42">
        <v>0.1</v>
      </c>
      <c r="AC71" s="36"/>
      <c r="AD71" s="36"/>
      <c r="AE71" s="36"/>
      <c r="AF71" s="36"/>
      <c r="AG71" s="36"/>
      <c r="AH71" s="36"/>
      <c r="AI71" s="36">
        <f t="shared" si="9"/>
        <v>0.1</v>
      </c>
      <c r="AK71" s="36" t="s">
        <v>115</v>
      </c>
      <c r="AL71" s="36"/>
      <c r="AM71" s="36"/>
      <c r="AN71" s="36"/>
      <c r="AO71" s="36"/>
      <c r="AP71" s="36"/>
      <c r="AQ71" s="36"/>
      <c r="AR71" s="36"/>
      <c r="AS71" s="36"/>
      <c r="AT71" s="36"/>
      <c r="AU71" s="36">
        <f t="shared" si="10"/>
        <v>0</v>
      </c>
      <c r="AW71" s="36" t="s">
        <v>115</v>
      </c>
      <c r="AX71" s="36"/>
      <c r="AY71" s="36"/>
      <c r="AZ71" s="36"/>
      <c r="BA71" s="36"/>
      <c r="BB71" s="36"/>
      <c r="BC71" s="36"/>
      <c r="BD71" s="36"/>
      <c r="BE71" s="36"/>
      <c r="BF71" s="36"/>
      <c r="BG71" s="36">
        <f t="shared" si="11"/>
        <v>0</v>
      </c>
      <c r="BI71" s="36" t="s">
        <v>115</v>
      </c>
      <c r="BJ71" s="36"/>
      <c r="BK71" s="36"/>
      <c r="BL71" s="36"/>
      <c r="BM71" s="36"/>
      <c r="BN71" s="36"/>
      <c r="BO71" s="36"/>
      <c r="BP71" s="36"/>
      <c r="BQ71" s="36"/>
      <c r="BR71" s="36"/>
      <c r="BS71" s="36">
        <f t="shared" si="12"/>
        <v>0</v>
      </c>
      <c r="BU71" s="36" t="s">
        <v>115</v>
      </c>
      <c r="BV71" s="42">
        <f t="shared" si="13"/>
        <v>0.1</v>
      </c>
    </row>
    <row r="72" spans="1:74" ht="15.75" customHeight="1">
      <c r="A72" s="36" t="s">
        <v>116</v>
      </c>
      <c r="B72" s="36"/>
      <c r="C72" s="36"/>
      <c r="D72" s="36">
        <v>2</v>
      </c>
      <c r="E72" s="36"/>
      <c r="F72" s="36"/>
      <c r="G72" s="36"/>
      <c r="H72" s="36"/>
      <c r="I72" s="36"/>
      <c r="J72" s="36"/>
      <c r="K72" s="36">
        <f t="shared" si="7"/>
        <v>2</v>
      </c>
      <c r="M72" s="36" t="s">
        <v>116</v>
      </c>
      <c r="N72" s="36"/>
      <c r="O72" s="36"/>
      <c r="P72" s="36"/>
      <c r="Q72" s="36"/>
      <c r="R72" s="36"/>
      <c r="S72" s="36"/>
      <c r="T72" s="36"/>
      <c r="U72" s="36"/>
      <c r="V72" s="36"/>
      <c r="W72" s="36">
        <f t="shared" si="8"/>
        <v>0</v>
      </c>
      <c r="Y72" s="36" t="s">
        <v>116</v>
      </c>
      <c r="Z72" s="36"/>
      <c r="AA72" s="36"/>
      <c r="AB72" s="42"/>
      <c r="AC72" s="36"/>
      <c r="AD72" s="36"/>
      <c r="AE72" s="36"/>
      <c r="AF72" s="36"/>
      <c r="AG72" s="36"/>
      <c r="AH72" s="36"/>
      <c r="AI72" s="36">
        <f t="shared" si="9"/>
        <v>0</v>
      </c>
      <c r="AK72" s="36" t="s">
        <v>116</v>
      </c>
      <c r="AL72" s="36"/>
      <c r="AM72" s="36"/>
      <c r="AN72" s="36">
        <v>8.5</v>
      </c>
      <c r="AO72" s="36"/>
      <c r="AP72" s="36"/>
      <c r="AQ72" s="36"/>
      <c r="AR72" s="36"/>
      <c r="AS72" s="36"/>
      <c r="AT72" s="36"/>
      <c r="AU72" s="36">
        <f t="shared" si="10"/>
        <v>8.5</v>
      </c>
      <c r="AW72" s="36" t="s">
        <v>116</v>
      </c>
      <c r="AX72" s="36"/>
      <c r="AY72" s="36"/>
      <c r="AZ72" s="36"/>
      <c r="BA72" s="36"/>
      <c r="BB72" s="36"/>
      <c r="BC72" s="36"/>
      <c r="BD72" s="36"/>
      <c r="BE72" s="36"/>
      <c r="BF72" s="36"/>
      <c r="BG72" s="36">
        <f t="shared" si="11"/>
        <v>0</v>
      </c>
      <c r="BI72" s="36" t="s">
        <v>116</v>
      </c>
      <c r="BJ72" s="36"/>
      <c r="BK72" s="36"/>
      <c r="BL72" s="36"/>
      <c r="BM72" s="36"/>
      <c r="BN72" s="36"/>
      <c r="BO72" s="36"/>
      <c r="BP72" s="36"/>
      <c r="BQ72" s="36"/>
      <c r="BR72" s="36"/>
      <c r="BS72" s="36">
        <f t="shared" si="12"/>
        <v>0</v>
      </c>
      <c r="BU72" s="36" t="s">
        <v>116</v>
      </c>
      <c r="BV72" s="42">
        <f t="shared" si="13"/>
        <v>10.5</v>
      </c>
    </row>
    <row r="73" spans="1:74" ht="15.75" customHeight="1">
      <c r="A73" s="36" t="s">
        <v>117</v>
      </c>
      <c r="B73" s="36"/>
      <c r="C73" s="36"/>
      <c r="D73" s="36"/>
      <c r="E73" s="36"/>
      <c r="F73" s="36"/>
      <c r="G73" s="36"/>
      <c r="H73" s="36"/>
      <c r="I73" s="36"/>
      <c r="J73" s="36"/>
      <c r="K73" s="36">
        <f t="shared" si="7"/>
        <v>0</v>
      </c>
      <c r="M73" s="36" t="s">
        <v>117</v>
      </c>
      <c r="N73" s="36"/>
      <c r="O73" s="36"/>
      <c r="P73" s="36"/>
      <c r="Q73" s="36"/>
      <c r="R73" s="36"/>
      <c r="S73" s="36"/>
      <c r="T73" s="36"/>
      <c r="U73" s="36"/>
      <c r="V73" s="36"/>
      <c r="W73" s="36">
        <f t="shared" si="8"/>
        <v>0</v>
      </c>
      <c r="Y73" s="36" t="s">
        <v>117</v>
      </c>
      <c r="Z73" s="36"/>
      <c r="AA73" s="36"/>
      <c r="AB73" s="42"/>
      <c r="AC73" s="36"/>
      <c r="AD73" s="36"/>
      <c r="AE73" s="36"/>
      <c r="AF73" s="36"/>
      <c r="AG73" s="36"/>
      <c r="AH73" s="36"/>
      <c r="AI73" s="36">
        <f t="shared" si="9"/>
        <v>0</v>
      </c>
      <c r="AK73" s="36" t="s">
        <v>117</v>
      </c>
      <c r="AL73" s="36"/>
      <c r="AM73" s="36"/>
      <c r="AN73" s="36"/>
      <c r="AO73" s="36"/>
      <c r="AP73" s="36"/>
      <c r="AQ73" s="36"/>
      <c r="AR73" s="36"/>
      <c r="AS73" s="36"/>
      <c r="AT73" s="36"/>
      <c r="AU73" s="36">
        <f t="shared" si="10"/>
        <v>0</v>
      </c>
      <c r="AW73" s="36" t="s">
        <v>117</v>
      </c>
      <c r="AX73" s="36"/>
      <c r="AY73" s="36"/>
      <c r="AZ73" s="36"/>
      <c r="BA73" s="36"/>
      <c r="BB73" s="36"/>
      <c r="BC73" s="36"/>
      <c r="BD73" s="36"/>
      <c r="BE73" s="36"/>
      <c r="BF73" s="36"/>
      <c r="BG73" s="36">
        <f t="shared" si="11"/>
        <v>0</v>
      </c>
      <c r="BI73" s="36" t="s">
        <v>117</v>
      </c>
      <c r="BJ73" s="36"/>
      <c r="BK73" s="36"/>
      <c r="BL73" s="36"/>
      <c r="BM73" s="36"/>
      <c r="BN73" s="36"/>
      <c r="BO73" s="36"/>
      <c r="BP73" s="36"/>
      <c r="BQ73" s="36"/>
      <c r="BR73" s="36"/>
      <c r="BS73" s="36">
        <f t="shared" si="12"/>
        <v>0</v>
      </c>
      <c r="BU73" s="36" t="s">
        <v>117</v>
      </c>
      <c r="BV73" s="42">
        <f t="shared" si="13"/>
        <v>0</v>
      </c>
    </row>
    <row r="74" spans="1:74" ht="15.75" customHeight="1">
      <c r="A74" s="36" t="s">
        <v>118</v>
      </c>
      <c r="B74" s="36"/>
      <c r="C74" s="36"/>
      <c r="D74" s="36"/>
      <c r="E74" s="36"/>
      <c r="F74" s="36"/>
      <c r="G74" s="36"/>
      <c r="H74" s="36"/>
      <c r="I74" s="36"/>
      <c r="J74" s="36"/>
      <c r="K74" s="36">
        <f t="shared" si="7"/>
        <v>0</v>
      </c>
      <c r="M74" s="36" t="s">
        <v>118</v>
      </c>
      <c r="N74" s="36"/>
      <c r="O74" s="36"/>
      <c r="P74" s="36"/>
      <c r="Q74" s="36"/>
      <c r="R74" s="36"/>
      <c r="S74" s="36"/>
      <c r="T74" s="36"/>
      <c r="U74" s="36"/>
      <c r="V74" s="36"/>
      <c r="W74" s="36">
        <f t="shared" si="8"/>
        <v>0</v>
      </c>
      <c r="Y74" s="36" t="s">
        <v>118</v>
      </c>
      <c r="Z74" s="36"/>
      <c r="AA74" s="36"/>
      <c r="AB74" s="42"/>
      <c r="AC74" s="36"/>
      <c r="AD74" s="36"/>
      <c r="AE74" s="36"/>
      <c r="AF74" s="36"/>
      <c r="AG74" s="36"/>
      <c r="AH74" s="36"/>
      <c r="AI74" s="36">
        <f t="shared" si="9"/>
        <v>0</v>
      </c>
      <c r="AK74" s="36" t="s">
        <v>118</v>
      </c>
      <c r="AL74" s="36"/>
      <c r="AM74" s="36"/>
      <c r="AN74" s="36"/>
      <c r="AO74" s="36"/>
      <c r="AP74" s="36"/>
      <c r="AQ74" s="36"/>
      <c r="AR74" s="36"/>
      <c r="AS74" s="36"/>
      <c r="AT74" s="36"/>
      <c r="AU74" s="36">
        <f t="shared" si="10"/>
        <v>0</v>
      </c>
      <c r="AW74" s="36" t="s">
        <v>118</v>
      </c>
      <c r="AX74" s="36"/>
      <c r="AY74" s="36"/>
      <c r="AZ74" s="36"/>
      <c r="BA74" s="36"/>
      <c r="BB74" s="36"/>
      <c r="BC74" s="36"/>
      <c r="BD74" s="36"/>
      <c r="BE74" s="36"/>
      <c r="BF74" s="36"/>
      <c r="BG74" s="36">
        <f t="shared" si="11"/>
        <v>0</v>
      </c>
      <c r="BI74" s="36" t="s">
        <v>118</v>
      </c>
      <c r="BJ74" s="36"/>
      <c r="BK74" s="36"/>
      <c r="BL74" s="36"/>
      <c r="BM74" s="36"/>
      <c r="BN74" s="36"/>
      <c r="BO74" s="36"/>
      <c r="BP74" s="36"/>
      <c r="BQ74" s="36"/>
      <c r="BR74" s="36"/>
      <c r="BS74" s="36">
        <f t="shared" si="12"/>
        <v>0</v>
      </c>
      <c r="BU74" s="36" t="s">
        <v>118</v>
      </c>
      <c r="BV74" s="42">
        <f t="shared" si="13"/>
        <v>0</v>
      </c>
    </row>
    <row r="75" spans="1:74" ht="15.75" customHeight="1">
      <c r="A75" s="36" t="s">
        <v>119</v>
      </c>
      <c r="B75" s="36"/>
      <c r="C75" s="36"/>
      <c r="D75" s="36"/>
      <c r="E75" s="36"/>
      <c r="F75" s="36"/>
      <c r="G75" s="36"/>
      <c r="H75" s="36"/>
      <c r="I75" s="36"/>
      <c r="J75" s="36"/>
      <c r="K75" s="36">
        <f t="shared" si="7"/>
        <v>0</v>
      </c>
      <c r="M75" s="36" t="s">
        <v>119</v>
      </c>
      <c r="N75" s="36"/>
      <c r="O75" s="36"/>
      <c r="P75" s="36"/>
      <c r="Q75" s="36"/>
      <c r="R75" s="36"/>
      <c r="S75" s="36"/>
      <c r="T75" s="36"/>
      <c r="U75" s="36"/>
      <c r="V75" s="36"/>
      <c r="W75" s="36">
        <f t="shared" si="8"/>
        <v>0</v>
      </c>
      <c r="Y75" s="36" t="s">
        <v>119</v>
      </c>
      <c r="Z75" s="36"/>
      <c r="AA75" s="36"/>
      <c r="AB75" s="42"/>
      <c r="AC75" s="36"/>
      <c r="AD75" s="36"/>
      <c r="AE75" s="36"/>
      <c r="AF75" s="36"/>
      <c r="AG75" s="36"/>
      <c r="AH75" s="36"/>
      <c r="AI75" s="36">
        <f t="shared" si="9"/>
        <v>0</v>
      </c>
      <c r="AK75" s="36" t="s">
        <v>119</v>
      </c>
      <c r="AL75" s="36"/>
      <c r="AM75" s="36"/>
      <c r="AN75" s="36"/>
      <c r="AO75" s="36"/>
      <c r="AP75" s="36"/>
      <c r="AQ75" s="36"/>
      <c r="AR75" s="36"/>
      <c r="AS75" s="36"/>
      <c r="AT75" s="36"/>
      <c r="AU75" s="36">
        <f t="shared" si="10"/>
        <v>0</v>
      </c>
      <c r="AW75" s="36" t="s">
        <v>119</v>
      </c>
      <c r="AX75" s="36"/>
      <c r="AY75" s="36"/>
      <c r="AZ75" s="36"/>
      <c r="BA75" s="36"/>
      <c r="BB75" s="36"/>
      <c r="BC75" s="36"/>
      <c r="BD75" s="36"/>
      <c r="BE75" s="36"/>
      <c r="BF75" s="36"/>
      <c r="BG75" s="36">
        <f t="shared" si="11"/>
        <v>0</v>
      </c>
      <c r="BI75" s="36" t="s">
        <v>119</v>
      </c>
      <c r="BJ75" s="36"/>
      <c r="BK75" s="36"/>
      <c r="BL75" s="36"/>
      <c r="BM75" s="36"/>
      <c r="BN75" s="36"/>
      <c r="BO75" s="36"/>
      <c r="BP75" s="36"/>
      <c r="BQ75" s="36"/>
      <c r="BR75" s="36"/>
      <c r="BS75" s="36">
        <f t="shared" si="12"/>
        <v>0</v>
      </c>
      <c r="BU75" s="36" t="s">
        <v>119</v>
      </c>
      <c r="BV75" s="42">
        <f t="shared" si="13"/>
        <v>0</v>
      </c>
    </row>
    <row r="76" spans="1:74" ht="15.75" customHeight="1">
      <c r="A76" s="36" t="s">
        <v>120</v>
      </c>
      <c r="B76" s="36"/>
      <c r="C76" s="36"/>
      <c r="D76" s="36"/>
      <c r="E76" s="36">
        <v>69</v>
      </c>
      <c r="F76" s="36"/>
      <c r="G76" s="36"/>
      <c r="H76" s="36"/>
      <c r="I76" s="36"/>
      <c r="J76" s="36"/>
      <c r="K76" s="36">
        <f t="shared" si="7"/>
        <v>69</v>
      </c>
      <c r="M76" s="36" t="s">
        <v>120</v>
      </c>
      <c r="N76" s="36"/>
      <c r="O76" s="36"/>
      <c r="P76" s="36"/>
      <c r="Q76" s="36"/>
      <c r="R76" s="36"/>
      <c r="S76" s="36"/>
      <c r="T76" s="36"/>
      <c r="U76" s="36"/>
      <c r="V76" s="36"/>
      <c r="W76" s="36">
        <f t="shared" si="8"/>
        <v>0</v>
      </c>
      <c r="Y76" s="36" t="s">
        <v>120</v>
      </c>
      <c r="Z76" s="36"/>
      <c r="AA76" s="36"/>
      <c r="AB76" s="42"/>
      <c r="AC76" s="36"/>
      <c r="AD76" s="36"/>
      <c r="AE76" s="36"/>
      <c r="AF76" s="36"/>
      <c r="AG76" s="36"/>
      <c r="AH76" s="36"/>
      <c r="AI76" s="36">
        <f t="shared" si="9"/>
        <v>0</v>
      </c>
      <c r="AK76" s="36" t="s">
        <v>120</v>
      </c>
      <c r="AL76" s="36"/>
      <c r="AM76" s="36"/>
      <c r="AN76" s="36"/>
      <c r="AO76" s="36"/>
      <c r="AP76" s="36"/>
      <c r="AQ76" s="36"/>
      <c r="AR76" s="36"/>
      <c r="AS76" s="36"/>
      <c r="AT76" s="36"/>
      <c r="AU76" s="36">
        <f t="shared" si="10"/>
        <v>0</v>
      </c>
      <c r="AW76" s="36" t="s">
        <v>120</v>
      </c>
      <c r="AX76" s="36"/>
      <c r="AY76" s="36"/>
      <c r="AZ76" s="36"/>
      <c r="BA76" s="36"/>
      <c r="BB76" s="36"/>
      <c r="BC76" s="36"/>
      <c r="BD76" s="36"/>
      <c r="BE76" s="36"/>
      <c r="BF76" s="36"/>
      <c r="BG76" s="36">
        <f t="shared" si="11"/>
        <v>0</v>
      </c>
      <c r="BI76" s="36" t="s">
        <v>120</v>
      </c>
      <c r="BJ76" s="36"/>
      <c r="BK76" s="36"/>
      <c r="BL76" s="36"/>
      <c r="BM76" s="36"/>
      <c r="BN76" s="36"/>
      <c r="BO76" s="36"/>
      <c r="BP76" s="36"/>
      <c r="BQ76" s="36"/>
      <c r="BR76" s="36"/>
      <c r="BS76" s="36">
        <f t="shared" si="12"/>
        <v>0</v>
      </c>
      <c r="BU76" s="36" t="s">
        <v>120</v>
      </c>
      <c r="BV76" s="42">
        <f t="shared" si="13"/>
        <v>69</v>
      </c>
    </row>
    <row r="77" spans="1:74" ht="15.75" customHeight="1">
      <c r="A77" s="36" t="s">
        <v>121</v>
      </c>
      <c r="B77" s="36"/>
      <c r="C77" s="36"/>
      <c r="D77" s="36"/>
      <c r="E77" s="36"/>
      <c r="F77" s="36"/>
      <c r="G77" s="36"/>
      <c r="H77" s="36"/>
      <c r="I77" s="36"/>
      <c r="J77" s="36"/>
      <c r="K77" s="36">
        <f t="shared" si="7"/>
        <v>0</v>
      </c>
      <c r="M77" s="36" t="s">
        <v>121</v>
      </c>
      <c r="N77" s="36"/>
      <c r="O77" s="36"/>
      <c r="P77" s="36"/>
      <c r="Q77" s="36"/>
      <c r="R77" s="36"/>
      <c r="S77" s="36"/>
      <c r="T77" s="36"/>
      <c r="U77" s="36"/>
      <c r="V77" s="36"/>
      <c r="W77" s="36">
        <f t="shared" si="8"/>
        <v>0</v>
      </c>
      <c r="Y77" s="36" t="s">
        <v>121</v>
      </c>
      <c r="Z77" s="36"/>
      <c r="AA77" s="36"/>
      <c r="AB77" s="42"/>
      <c r="AC77" s="36"/>
      <c r="AD77" s="36"/>
      <c r="AE77" s="36"/>
      <c r="AF77" s="36"/>
      <c r="AG77" s="36"/>
      <c r="AH77" s="36"/>
      <c r="AI77" s="36">
        <f t="shared" si="9"/>
        <v>0</v>
      </c>
      <c r="AK77" s="36" t="s">
        <v>121</v>
      </c>
      <c r="AL77" s="36"/>
      <c r="AM77" s="36"/>
      <c r="AN77" s="36"/>
      <c r="AO77" s="36"/>
      <c r="AP77" s="36"/>
      <c r="AQ77" s="36"/>
      <c r="AR77" s="36"/>
      <c r="AS77" s="36"/>
      <c r="AT77" s="36"/>
      <c r="AU77" s="36">
        <f t="shared" si="10"/>
        <v>0</v>
      </c>
      <c r="AW77" s="36" t="s">
        <v>121</v>
      </c>
      <c r="AX77" s="36"/>
      <c r="AY77" s="36"/>
      <c r="AZ77" s="36"/>
      <c r="BA77" s="36"/>
      <c r="BB77" s="36"/>
      <c r="BC77" s="36"/>
      <c r="BD77" s="36"/>
      <c r="BE77" s="36"/>
      <c r="BF77" s="36"/>
      <c r="BG77" s="36">
        <f t="shared" si="11"/>
        <v>0</v>
      </c>
      <c r="BI77" s="36" t="s">
        <v>121</v>
      </c>
      <c r="BJ77" s="36"/>
      <c r="BK77" s="36"/>
      <c r="BL77" s="36"/>
      <c r="BM77" s="36"/>
      <c r="BN77" s="36"/>
      <c r="BO77" s="36"/>
      <c r="BP77" s="36"/>
      <c r="BQ77" s="36"/>
      <c r="BR77" s="36"/>
      <c r="BS77" s="36">
        <f t="shared" si="12"/>
        <v>0</v>
      </c>
      <c r="BU77" s="36" t="s">
        <v>121</v>
      </c>
      <c r="BV77" s="42">
        <f t="shared" si="13"/>
        <v>0</v>
      </c>
    </row>
    <row r="78" spans="1:74" ht="15.75" customHeight="1">
      <c r="A78" s="36" t="s">
        <v>122</v>
      </c>
      <c r="B78" s="36"/>
      <c r="C78" s="36"/>
      <c r="D78" s="36"/>
      <c r="E78" s="36"/>
      <c r="F78" s="36"/>
      <c r="G78" s="36"/>
      <c r="H78" s="36"/>
      <c r="I78" s="36"/>
      <c r="J78" s="36"/>
      <c r="K78" s="36">
        <f t="shared" si="7"/>
        <v>0</v>
      </c>
      <c r="M78" s="36" t="s">
        <v>122</v>
      </c>
      <c r="N78" s="36"/>
      <c r="O78" s="36"/>
      <c r="P78" s="36">
        <v>46</v>
      </c>
      <c r="Q78" s="36"/>
      <c r="R78" s="36"/>
      <c r="S78" s="36"/>
      <c r="T78" s="36"/>
      <c r="U78" s="36"/>
      <c r="V78" s="36"/>
      <c r="W78" s="36">
        <f t="shared" si="8"/>
        <v>46</v>
      </c>
      <c r="Y78" s="36" t="s">
        <v>122</v>
      </c>
      <c r="Z78" s="36"/>
      <c r="AA78" s="36"/>
      <c r="AB78" s="42"/>
      <c r="AC78" s="36"/>
      <c r="AD78" s="36"/>
      <c r="AE78" s="36"/>
      <c r="AF78" s="36"/>
      <c r="AG78" s="36"/>
      <c r="AH78" s="36"/>
      <c r="AI78" s="36">
        <f t="shared" si="9"/>
        <v>0</v>
      </c>
      <c r="AK78" s="36" t="s">
        <v>122</v>
      </c>
      <c r="AL78" s="36"/>
      <c r="AM78" s="36"/>
      <c r="AN78" s="36">
        <v>5</v>
      </c>
      <c r="AO78" s="36"/>
      <c r="AP78" s="36"/>
      <c r="AQ78" s="36"/>
      <c r="AR78" s="36"/>
      <c r="AS78" s="36"/>
      <c r="AT78" s="36"/>
      <c r="AU78" s="36">
        <f t="shared" si="10"/>
        <v>5</v>
      </c>
      <c r="AW78" s="36" t="s">
        <v>122</v>
      </c>
      <c r="AX78" s="36"/>
      <c r="AY78" s="36"/>
      <c r="AZ78" s="36"/>
      <c r="BA78" s="36"/>
      <c r="BB78" s="36"/>
      <c r="BC78" s="36"/>
      <c r="BD78" s="36"/>
      <c r="BE78" s="36"/>
      <c r="BF78" s="36"/>
      <c r="BG78" s="36">
        <f t="shared" si="11"/>
        <v>0</v>
      </c>
      <c r="BI78" s="36" t="s">
        <v>122</v>
      </c>
      <c r="BJ78" s="36"/>
      <c r="BK78" s="36"/>
      <c r="BL78" s="36">
        <v>53.55</v>
      </c>
      <c r="BM78" s="36"/>
      <c r="BN78" s="36"/>
      <c r="BO78" s="36"/>
      <c r="BP78" s="36"/>
      <c r="BQ78" s="36"/>
      <c r="BR78" s="36"/>
      <c r="BS78" s="36">
        <f t="shared" si="12"/>
        <v>53.55</v>
      </c>
      <c r="BU78" s="36" t="s">
        <v>122</v>
      </c>
      <c r="BV78" s="42">
        <f t="shared" si="13"/>
        <v>104.55</v>
      </c>
    </row>
    <row r="79" spans="1:74" ht="15.75" customHeight="1">
      <c r="A79" s="36" t="s">
        <v>123</v>
      </c>
      <c r="B79" s="36"/>
      <c r="C79" s="36"/>
      <c r="D79" s="36"/>
      <c r="E79" s="36"/>
      <c r="F79" s="36"/>
      <c r="G79" s="36"/>
      <c r="H79" s="36"/>
      <c r="I79" s="36"/>
      <c r="J79" s="36"/>
      <c r="K79" s="36">
        <f t="shared" si="7"/>
        <v>0</v>
      </c>
      <c r="M79" s="36" t="s">
        <v>123</v>
      </c>
      <c r="N79" s="36"/>
      <c r="O79" s="36"/>
      <c r="P79" s="36"/>
      <c r="Q79" s="36"/>
      <c r="R79" s="36"/>
      <c r="S79" s="36"/>
      <c r="T79" s="36"/>
      <c r="U79" s="36"/>
      <c r="V79" s="36"/>
      <c r="W79" s="36">
        <f t="shared" si="8"/>
        <v>0</v>
      </c>
      <c r="Y79" s="36" t="s">
        <v>123</v>
      </c>
      <c r="Z79" s="36"/>
      <c r="AA79" s="36"/>
      <c r="AB79" s="42"/>
      <c r="AC79" s="36"/>
      <c r="AD79" s="36"/>
      <c r="AE79" s="36"/>
      <c r="AF79" s="36"/>
      <c r="AG79" s="36"/>
      <c r="AH79" s="36"/>
      <c r="AI79" s="36">
        <f t="shared" si="9"/>
        <v>0</v>
      </c>
      <c r="AK79" s="36" t="s">
        <v>123</v>
      </c>
      <c r="AL79" s="36"/>
      <c r="AM79" s="36"/>
      <c r="AN79" s="36"/>
      <c r="AO79" s="36"/>
      <c r="AP79" s="36"/>
      <c r="AQ79" s="36"/>
      <c r="AR79" s="36"/>
      <c r="AS79" s="36"/>
      <c r="AT79" s="36"/>
      <c r="AU79" s="36">
        <f t="shared" si="10"/>
        <v>0</v>
      </c>
      <c r="AW79" s="36" t="s">
        <v>123</v>
      </c>
      <c r="AX79" s="36"/>
      <c r="AY79" s="36"/>
      <c r="AZ79" s="36"/>
      <c r="BA79" s="36"/>
      <c r="BB79" s="36"/>
      <c r="BC79" s="36"/>
      <c r="BD79" s="36"/>
      <c r="BE79" s="36"/>
      <c r="BF79" s="36"/>
      <c r="BG79" s="36">
        <f t="shared" si="11"/>
        <v>0</v>
      </c>
      <c r="BI79" s="36" t="s">
        <v>123</v>
      </c>
      <c r="BJ79" s="36"/>
      <c r="BK79" s="36"/>
      <c r="BL79" s="36"/>
      <c r="BM79" s="36"/>
      <c r="BN79" s="36"/>
      <c r="BO79" s="36"/>
      <c r="BP79" s="36"/>
      <c r="BQ79" s="36"/>
      <c r="BR79" s="36"/>
      <c r="BS79" s="36">
        <f t="shared" si="12"/>
        <v>0</v>
      </c>
      <c r="BU79" s="36" t="s">
        <v>123</v>
      </c>
      <c r="BV79" s="42">
        <f t="shared" si="13"/>
        <v>0</v>
      </c>
    </row>
    <row r="80" spans="1:74" ht="15.75" customHeight="1">
      <c r="A80" s="36" t="s">
        <v>124</v>
      </c>
      <c r="B80" s="36"/>
      <c r="C80" s="36"/>
      <c r="D80" s="36"/>
      <c r="E80" s="36"/>
      <c r="F80" s="36"/>
      <c r="G80" s="36"/>
      <c r="H80" s="36"/>
      <c r="I80" s="36"/>
      <c r="J80" s="36"/>
      <c r="K80" s="36">
        <f t="shared" si="7"/>
        <v>0</v>
      </c>
      <c r="M80" s="36" t="s">
        <v>124</v>
      </c>
      <c r="N80" s="36"/>
      <c r="O80" s="36"/>
      <c r="P80" s="36"/>
      <c r="Q80" s="36"/>
      <c r="R80" s="36"/>
      <c r="S80" s="36"/>
      <c r="T80" s="36"/>
      <c r="U80" s="36"/>
      <c r="V80" s="36"/>
      <c r="W80" s="36">
        <f t="shared" si="8"/>
        <v>0</v>
      </c>
      <c r="Y80" s="36" t="s">
        <v>124</v>
      </c>
      <c r="Z80" s="36"/>
      <c r="AA80" s="36"/>
      <c r="AB80" s="42"/>
      <c r="AC80" s="36"/>
      <c r="AD80" s="36"/>
      <c r="AE80" s="36"/>
      <c r="AF80" s="36"/>
      <c r="AG80" s="36"/>
      <c r="AH80" s="36"/>
      <c r="AI80" s="36">
        <f t="shared" si="9"/>
        <v>0</v>
      </c>
      <c r="AK80" s="36" t="s">
        <v>124</v>
      </c>
      <c r="AL80" s="36"/>
      <c r="AM80" s="36"/>
      <c r="AN80" s="36"/>
      <c r="AO80" s="36">
        <v>51</v>
      </c>
      <c r="AP80" s="36"/>
      <c r="AQ80" s="36"/>
      <c r="AR80" s="36"/>
      <c r="AS80" s="36"/>
      <c r="AT80" s="36"/>
      <c r="AU80" s="36">
        <f t="shared" si="10"/>
        <v>51</v>
      </c>
      <c r="AW80" s="36" t="s">
        <v>124</v>
      </c>
      <c r="AX80" s="36"/>
      <c r="AY80" s="36"/>
      <c r="AZ80" s="36"/>
      <c r="BA80" s="36"/>
      <c r="BB80" s="36"/>
      <c r="BC80" s="36"/>
      <c r="BD80" s="36"/>
      <c r="BE80" s="36"/>
      <c r="BF80" s="36"/>
      <c r="BG80" s="36">
        <f t="shared" si="11"/>
        <v>0</v>
      </c>
      <c r="BI80" s="36" t="s">
        <v>124</v>
      </c>
      <c r="BJ80" s="36"/>
      <c r="BK80" s="36"/>
      <c r="BL80" s="36"/>
      <c r="BM80" s="36"/>
      <c r="BN80" s="36"/>
      <c r="BO80" s="36"/>
      <c r="BP80" s="36"/>
      <c r="BQ80" s="36"/>
      <c r="BR80" s="36"/>
      <c r="BS80" s="36">
        <f t="shared" si="12"/>
        <v>0</v>
      </c>
      <c r="BU80" s="36" t="s">
        <v>124</v>
      </c>
      <c r="BV80" s="42">
        <f t="shared" si="13"/>
        <v>51</v>
      </c>
    </row>
    <row r="81" spans="1:74" ht="15.75" customHeight="1">
      <c r="A81" s="36" t="s">
        <v>125</v>
      </c>
      <c r="B81" s="36"/>
      <c r="C81" s="36"/>
      <c r="D81" s="36"/>
      <c r="E81" s="36"/>
      <c r="F81" s="36"/>
      <c r="G81" s="36"/>
      <c r="H81" s="36"/>
      <c r="I81" s="36"/>
      <c r="J81" s="36"/>
      <c r="K81" s="36">
        <f t="shared" si="7"/>
        <v>0</v>
      </c>
      <c r="M81" s="36" t="s">
        <v>125</v>
      </c>
      <c r="N81" s="36"/>
      <c r="O81" s="36"/>
      <c r="P81" s="36"/>
      <c r="Q81" s="36"/>
      <c r="R81" s="36"/>
      <c r="S81" s="36"/>
      <c r="T81" s="36"/>
      <c r="U81" s="36"/>
      <c r="V81" s="36"/>
      <c r="W81" s="36">
        <f t="shared" si="8"/>
        <v>0</v>
      </c>
      <c r="Y81" s="36" t="s">
        <v>125</v>
      </c>
      <c r="Z81" s="36"/>
      <c r="AA81" s="36"/>
      <c r="AB81" s="42"/>
      <c r="AC81" s="36"/>
      <c r="AD81" s="36"/>
      <c r="AE81" s="36"/>
      <c r="AF81" s="36"/>
      <c r="AG81" s="36"/>
      <c r="AH81" s="36"/>
      <c r="AI81" s="36">
        <f t="shared" si="9"/>
        <v>0</v>
      </c>
      <c r="AK81" s="36" t="s">
        <v>125</v>
      </c>
      <c r="AL81" s="36"/>
      <c r="AM81" s="36"/>
      <c r="AN81" s="36"/>
      <c r="AO81" s="36"/>
      <c r="AP81" s="36"/>
      <c r="AQ81" s="36"/>
      <c r="AR81" s="36"/>
      <c r="AS81" s="36"/>
      <c r="AT81" s="36"/>
      <c r="AU81" s="36">
        <f t="shared" si="10"/>
        <v>0</v>
      </c>
      <c r="AW81" s="36" t="s">
        <v>125</v>
      </c>
      <c r="AX81" s="36"/>
      <c r="AY81" s="36"/>
      <c r="AZ81" s="36"/>
      <c r="BA81" s="36"/>
      <c r="BB81" s="36"/>
      <c r="BC81" s="36"/>
      <c r="BD81" s="36"/>
      <c r="BE81" s="36"/>
      <c r="BF81" s="36"/>
      <c r="BG81" s="36">
        <f t="shared" si="11"/>
        <v>0</v>
      </c>
      <c r="BI81" s="36" t="s">
        <v>125</v>
      </c>
      <c r="BJ81" s="36"/>
      <c r="BK81" s="36"/>
      <c r="BL81" s="36"/>
      <c r="BM81" s="36"/>
      <c r="BN81" s="36"/>
      <c r="BO81" s="36"/>
      <c r="BP81" s="36"/>
      <c r="BQ81" s="36"/>
      <c r="BR81" s="36"/>
      <c r="BS81" s="36">
        <f t="shared" si="12"/>
        <v>0</v>
      </c>
      <c r="BU81" s="36" t="s">
        <v>125</v>
      </c>
      <c r="BV81" s="42">
        <f t="shared" si="13"/>
        <v>0</v>
      </c>
    </row>
    <row r="82" spans="1:74" ht="15.75" customHeight="1">
      <c r="A82" s="36" t="s">
        <v>126</v>
      </c>
      <c r="B82" s="36"/>
      <c r="C82" s="36"/>
      <c r="D82" s="36"/>
      <c r="E82" s="36"/>
      <c r="F82" s="36">
        <v>15</v>
      </c>
      <c r="G82" s="36"/>
      <c r="H82" s="36"/>
      <c r="I82" s="36"/>
      <c r="J82" s="36"/>
      <c r="K82" s="36">
        <f t="shared" si="7"/>
        <v>15</v>
      </c>
      <c r="M82" s="36" t="s">
        <v>126</v>
      </c>
      <c r="N82" s="36"/>
      <c r="O82" s="36"/>
      <c r="P82" s="36"/>
      <c r="Q82" s="36"/>
      <c r="R82" s="36">
        <v>15</v>
      </c>
      <c r="S82" s="36"/>
      <c r="T82" s="36"/>
      <c r="U82" s="36"/>
      <c r="V82" s="36"/>
      <c r="W82" s="36">
        <f t="shared" si="8"/>
        <v>15</v>
      </c>
      <c r="Y82" s="36" t="s">
        <v>126</v>
      </c>
      <c r="Z82" s="36"/>
      <c r="AA82" s="36">
        <v>5</v>
      </c>
      <c r="AB82" s="42"/>
      <c r="AC82" s="36"/>
      <c r="AD82" s="36">
        <v>15</v>
      </c>
      <c r="AE82" s="36"/>
      <c r="AF82" s="36"/>
      <c r="AG82" s="36"/>
      <c r="AH82" s="36"/>
      <c r="AI82" s="36">
        <f t="shared" si="9"/>
        <v>20</v>
      </c>
      <c r="AK82" s="36" t="s">
        <v>126</v>
      </c>
      <c r="AL82" s="36"/>
      <c r="AM82" s="36">
        <v>5</v>
      </c>
      <c r="AN82" s="36"/>
      <c r="AO82" s="36"/>
      <c r="AP82" s="36">
        <v>15</v>
      </c>
      <c r="AQ82" s="36"/>
      <c r="AR82" s="36"/>
      <c r="AS82" s="36"/>
      <c r="AT82" s="36"/>
      <c r="AU82" s="36">
        <f t="shared" si="10"/>
        <v>20</v>
      </c>
      <c r="AW82" s="36" t="s">
        <v>126</v>
      </c>
      <c r="AX82" s="36"/>
      <c r="AY82" s="36"/>
      <c r="AZ82" s="36"/>
      <c r="BA82" s="36">
        <v>15</v>
      </c>
      <c r="BB82" s="36"/>
      <c r="BC82" s="36"/>
      <c r="BD82" s="36"/>
      <c r="BE82" s="36"/>
      <c r="BF82" s="36"/>
      <c r="BG82" s="36">
        <f t="shared" si="11"/>
        <v>15</v>
      </c>
      <c r="BI82" s="36" t="s">
        <v>126</v>
      </c>
      <c r="BJ82" s="36"/>
      <c r="BK82" s="36"/>
      <c r="BL82" s="36"/>
      <c r="BM82" s="36">
        <v>15</v>
      </c>
      <c r="BN82" s="36"/>
      <c r="BO82" s="36"/>
      <c r="BP82" s="36"/>
      <c r="BQ82" s="36"/>
      <c r="BR82" s="36"/>
      <c r="BS82" s="36">
        <f t="shared" si="12"/>
        <v>15</v>
      </c>
      <c r="BU82" s="36" t="s">
        <v>126</v>
      </c>
      <c r="BV82" s="42">
        <f t="shared" si="13"/>
        <v>100</v>
      </c>
    </row>
    <row r="83" spans="1:74" ht="15.75" customHeight="1">
      <c r="A83" s="36" t="s">
        <v>127</v>
      </c>
      <c r="B83" s="36"/>
      <c r="C83" s="36"/>
      <c r="D83" s="36"/>
      <c r="E83" s="36"/>
      <c r="F83" s="36"/>
      <c r="G83" s="36"/>
      <c r="H83" s="36"/>
      <c r="I83" s="36"/>
      <c r="J83" s="36"/>
      <c r="K83" s="36">
        <f t="shared" si="7"/>
        <v>0</v>
      </c>
      <c r="M83" s="36" t="s">
        <v>127</v>
      </c>
      <c r="N83" s="36"/>
      <c r="O83" s="36"/>
      <c r="P83" s="36"/>
      <c r="Q83" s="36"/>
      <c r="R83" s="36"/>
      <c r="S83" s="36"/>
      <c r="T83" s="36"/>
      <c r="U83" s="36"/>
      <c r="V83" s="36"/>
      <c r="W83" s="36">
        <f t="shared" si="8"/>
        <v>0</v>
      </c>
      <c r="Y83" s="36" t="s">
        <v>127</v>
      </c>
      <c r="Z83" s="36"/>
      <c r="AA83" s="36"/>
      <c r="AB83" s="42"/>
      <c r="AC83" s="36"/>
      <c r="AD83" s="36"/>
      <c r="AE83" s="36"/>
      <c r="AF83" s="36"/>
      <c r="AG83" s="36"/>
      <c r="AH83" s="36"/>
      <c r="AI83" s="36">
        <f t="shared" si="9"/>
        <v>0</v>
      </c>
      <c r="AK83" s="36" t="s">
        <v>127</v>
      </c>
      <c r="AL83" s="36"/>
      <c r="AM83" s="36"/>
      <c r="AN83" s="36"/>
      <c r="AO83" s="36"/>
      <c r="AP83" s="36"/>
      <c r="AQ83" s="36"/>
      <c r="AR83" s="36"/>
      <c r="AS83" s="36"/>
      <c r="AT83" s="36"/>
      <c r="AU83" s="36">
        <f t="shared" si="10"/>
        <v>0</v>
      </c>
      <c r="AW83" s="36" t="s">
        <v>127</v>
      </c>
      <c r="AX83" s="36"/>
      <c r="AY83" s="36"/>
      <c r="AZ83" s="36"/>
      <c r="BA83" s="36"/>
      <c r="BB83" s="36"/>
      <c r="BC83" s="36"/>
      <c r="BD83" s="36"/>
      <c r="BE83" s="36"/>
      <c r="BF83" s="36"/>
      <c r="BG83" s="36">
        <f t="shared" si="11"/>
        <v>0</v>
      </c>
      <c r="BI83" s="36" t="s">
        <v>127</v>
      </c>
      <c r="BJ83" s="36"/>
      <c r="BK83" s="36"/>
      <c r="BL83" s="36"/>
      <c r="BM83" s="36"/>
      <c r="BN83" s="36"/>
      <c r="BO83" s="36"/>
      <c r="BP83" s="36"/>
      <c r="BQ83" s="36"/>
      <c r="BR83" s="36"/>
      <c r="BS83" s="36">
        <f t="shared" si="12"/>
        <v>0</v>
      </c>
      <c r="BU83" s="36" t="s">
        <v>127</v>
      </c>
      <c r="BV83" s="42">
        <f t="shared" si="13"/>
        <v>0</v>
      </c>
    </row>
    <row r="84" spans="1:74" ht="15.75" customHeight="1">
      <c r="A84" s="36" t="s">
        <v>128</v>
      </c>
      <c r="B84" s="36"/>
      <c r="C84" s="36"/>
      <c r="D84" s="36">
        <v>7</v>
      </c>
      <c r="E84" s="36"/>
      <c r="F84" s="36"/>
      <c r="G84" s="36"/>
      <c r="H84" s="36"/>
      <c r="I84" s="36"/>
      <c r="J84" s="36"/>
      <c r="K84" s="36">
        <f t="shared" si="7"/>
        <v>7</v>
      </c>
      <c r="M84" s="36" t="s">
        <v>128</v>
      </c>
      <c r="N84" s="36"/>
      <c r="O84" s="36"/>
      <c r="P84" s="36">
        <v>7</v>
      </c>
      <c r="Q84" s="36"/>
      <c r="R84" s="36"/>
      <c r="S84" s="36"/>
      <c r="T84" s="36"/>
      <c r="U84" s="36"/>
      <c r="V84" s="36"/>
      <c r="W84" s="36">
        <f t="shared" si="8"/>
        <v>7</v>
      </c>
      <c r="Y84" s="36" t="s">
        <v>128</v>
      </c>
      <c r="Z84" s="36"/>
      <c r="AA84" s="36"/>
      <c r="AB84" s="42"/>
      <c r="AC84" s="36"/>
      <c r="AD84" s="36"/>
      <c r="AE84" s="36"/>
      <c r="AF84" s="36"/>
      <c r="AG84" s="36"/>
      <c r="AH84" s="36"/>
      <c r="AI84" s="36">
        <f t="shared" si="9"/>
        <v>0</v>
      </c>
      <c r="AK84" s="36" t="s">
        <v>128</v>
      </c>
      <c r="AL84" s="36"/>
      <c r="AM84" s="36"/>
      <c r="AN84" s="36"/>
      <c r="AO84" s="36"/>
      <c r="AP84" s="36"/>
      <c r="AQ84" s="36"/>
      <c r="AR84" s="36"/>
      <c r="AS84" s="36"/>
      <c r="AT84" s="36"/>
      <c r="AU84" s="36">
        <f t="shared" si="10"/>
        <v>0</v>
      </c>
      <c r="AW84" s="36" t="s">
        <v>128</v>
      </c>
      <c r="AX84" s="36"/>
      <c r="AY84" s="36"/>
      <c r="AZ84" s="36"/>
      <c r="BA84" s="36"/>
      <c r="BB84" s="36"/>
      <c r="BC84" s="36"/>
      <c r="BD84" s="36"/>
      <c r="BE84" s="36"/>
      <c r="BF84" s="36"/>
      <c r="BG84" s="36">
        <f t="shared" si="11"/>
        <v>0</v>
      </c>
      <c r="BI84" s="36" t="s">
        <v>128</v>
      </c>
      <c r="BJ84" s="36"/>
      <c r="BK84" s="36"/>
      <c r="BL84" s="36"/>
      <c r="BM84" s="36"/>
      <c r="BN84" s="36"/>
      <c r="BO84" s="36"/>
      <c r="BP84" s="36"/>
      <c r="BQ84" s="36"/>
      <c r="BR84" s="36"/>
      <c r="BS84" s="36">
        <f t="shared" si="12"/>
        <v>0</v>
      </c>
      <c r="BU84" s="36" t="s">
        <v>128</v>
      </c>
      <c r="BV84" s="42">
        <f t="shared" si="13"/>
        <v>14</v>
      </c>
    </row>
    <row r="85" spans="1:74" ht="15.75" customHeight="1">
      <c r="A85" s="36" t="s">
        <v>129</v>
      </c>
      <c r="B85" s="36"/>
      <c r="C85" s="36"/>
      <c r="D85" s="36"/>
      <c r="E85" s="36"/>
      <c r="F85" s="36"/>
      <c r="G85" s="36"/>
      <c r="H85" s="36"/>
      <c r="I85" s="36"/>
      <c r="J85" s="36"/>
      <c r="K85" s="36">
        <f t="shared" si="7"/>
        <v>0</v>
      </c>
      <c r="M85" s="36" t="s">
        <v>129</v>
      </c>
      <c r="N85" s="36"/>
      <c r="O85" s="36"/>
      <c r="P85" s="36"/>
      <c r="Q85" s="36"/>
      <c r="R85" s="36"/>
      <c r="S85" s="36"/>
      <c r="T85" s="36"/>
      <c r="U85" s="36"/>
      <c r="V85" s="36"/>
      <c r="W85" s="36">
        <f t="shared" si="8"/>
        <v>0</v>
      </c>
      <c r="Y85" s="36" t="s">
        <v>129</v>
      </c>
      <c r="Z85" s="36"/>
      <c r="AA85" s="36"/>
      <c r="AB85" s="42"/>
      <c r="AC85" s="36">
        <v>171</v>
      </c>
      <c r="AD85" s="36"/>
      <c r="AE85" s="36"/>
      <c r="AF85" s="36"/>
      <c r="AG85" s="36"/>
      <c r="AH85" s="36"/>
      <c r="AI85" s="36">
        <f t="shared" si="9"/>
        <v>171</v>
      </c>
      <c r="AK85" s="36" t="s">
        <v>129</v>
      </c>
      <c r="AL85" s="36"/>
      <c r="AM85" s="36"/>
      <c r="AN85" s="36"/>
      <c r="AO85" s="36"/>
      <c r="AP85" s="36"/>
      <c r="AQ85" s="36"/>
      <c r="AR85" s="36"/>
      <c r="AS85" s="36"/>
      <c r="AT85" s="36"/>
      <c r="AU85" s="36">
        <f t="shared" si="10"/>
        <v>0</v>
      </c>
      <c r="AW85" s="36" t="s">
        <v>129</v>
      </c>
      <c r="AX85" s="36"/>
      <c r="AY85" s="36"/>
      <c r="AZ85" s="36">
        <v>255</v>
      </c>
      <c r="BA85" s="36"/>
      <c r="BB85" s="36"/>
      <c r="BC85" s="36"/>
      <c r="BD85" s="36"/>
      <c r="BE85" s="36"/>
      <c r="BF85" s="36"/>
      <c r="BG85" s="36">
        <f t="shared" si="11"/>
        <v>255</v>
      </c>
      <c r="BI85" s="36" t="s">
        <v>129</v>
      </c>
      <c r="BJ85" s="36"/>
      <c r="BK85" s="36"/>
      <c r="BL85" s="36"/>
      <c r="BM85" s="36"/>
      <c r="BN85" s="36"/>
      <c r="BO85" s="36"/>
      <c r="BP85" s="36"/>
      <c r="BQ85" s="36"/>
      <c r="BR85" s="36"/>
      <c r="BS85" s="36">
        <f t="shared" si="12"/>
        <v>0</v>
      </c>
      <c r="BU85" s="36" t="s">
        <v>129</v>
      </c>
      <c r="BV85" s="42">
        <f t="shared" si="13"/>
        <v>426</v>
      </c>
    </row>
    <row r="86" spans="1:74" ht="15.75" customHeight="1">
      <c r="A86" s="36" t="s">
        <v>130</v>
      </c>
      <c r="B86" s="36"/>
      <c r="C86" s="36"/>
      <c r="D86" s="36"/>
      <c r="E86" s="36"/>
      <c r="F86" s="36"/>
      <c r="G86" s="36"/>
      <c r="H86" s="36"/>
      <c r="I86" s="36"/>
      <c r="J86" s="36"/>
      <c r="K86" s="36">
        <f t="shared" si="7"/>
        <v>0</v>
      </c>
      <c r="M86" s="36" t="s">
        <v>130</v>
      </c>
      <c r="N86" s="36"/>
      <c r="O86" s="36"/>
      <c r="P86" s="36"/>
      <c r="Q86" s="36"/>
      <c r="R86" s="36"/>
      <c r="S86" s="36"/>
      <c r="T86" s="36"/>
      <c r="U86" s="36"/>
      <c r="V86" s="36"/>
      <c r="W86" s="36">
        <f t="shared" si="8"/>
        <v>0</v>
      </c>
      <c r="Y86" s="36" t="s">
        <v>130</v>
      </c>
      <c r="Z86" s="36"/>
      <c r="AA86" s="36">
        <v>98.6</v>
      </c>
      <c r="AB86" s="42"/>
      <c r="AC86" s="36"/>
      <c r="AD86" s="36"/>
      <c r="AE86" s="36"/>
      <c r="AF86" s="36"/>
      <c r="AG86" s="36"/>
      <c r="AH86" s="36"/>
      <c r="AI86" s="36">
        <f t="shared" si="9"/>
        <v>98.6</v>
      </c>
      <c r="AK86" s="36" t="s">
        <v>130</v>
      </c>
      <c r="AL86" s="36"/>
      <c r="AM86" s="36"/>
      <c r="AN86" s="36"/>
      <c r="AO86" s="36"/>
      <c r="AP86" s="36"/>
      <c r="AQ86" s="36"/>
      <c r="AR86" s="36"/>
      <c r="AS86" s="36"/>
      <c r="AT86" s="36"/>
      <c r="AU86" s="36">
        <f t="shared" si="10"/>
        <v>0</v>
      </c>
      <c r="AW86" s="36" t="s">
        <v>130</v>
      </c>
      <c r="AX86" s="36"/>
      <c r="AY86" s="36"/>
      <c r="AZ86" s="36"/>
      <c r="BA86" s="36"/>
      <c r="BB86" s="36"/>
      <c r="BC86" s="36"/>
      <c r="BD86" s="36"/>
      <c r="BE86" s="36"/>
      <c r="BF86" s="36"/>
      <c r="BG86" s="36">
        <f t="shared" si="11"/>
        <v>0</v>
      </c>
      <c r="BI86" s="36" t="s">
        <v>130</v>
      </c>
      <c r="BJ86" s="36"/>
      <c r="BK86" s="36"/>
      <c r="BL86" s="36"/>
      <c r="BM86" s="36"/>
      <c r="BN86" s="36"/>
      <c r="BO86" s="36"/>
      <c r="BP86" s="36"/>
      <c r="BQ86" s="36"/>
      <c r="BR86" s="36"/>
      <c r="BS86" s="36">
        <f t="shared" si="12"/>
        <v>0</v>
      </c>
      <c r="BU86" s="36" t="s">
        <v>130</v>
      </c>
      <c r="BV86" s="42">
        <f t="shared" si="13"/>
        <v>98.6</v>
      </c>
    </row>
    <row r="87" spans="1:74" ht="15.75" customHeight="1">
      <c r="A87" s="36" t="s">
        <v>131</v>
      </c>
      <c r="B87" s="36"/>
      <c r="C87" s="36"/>
      <c r="D87" s="36">
        <v>5</v>
      </c>
      <c r="E87" s="36"/>
      <c r="F87" s="36"/>
      <c r="G87" s="36"/>
      <c r="H87" s="36"/>
      <c r="I87" s="36"/>
      <c r="J87" s="36"/>
      <c r="K87" s="36">
        <f t="shared" si="7"/>
        <v>5</v>
      </c>
      <c r="M87" s="36" t="s">
        <v>131</v>
      </c>
      <c r="N87" s="36"/>
      <c r="O87" s="36"/>
      <c r="P87" s="36">
        <v>11</v>
      </c>
      <c r="Q87" s="36"/>
      <c r="R87" s="36"/>
      <c r="S87" s="36"/>
      <c r="T87" s="36"/>
      <c r="U87" s="36"/>
      <c r="V87" s="36"/>
      <c r="W87" s="36">
        <f t="shared" si="8"/>
        <v>11</v>
      </c>
      <c r="Y87" s="36" t="s">
        <v>131</v>
      </c>
      <c r="Z87" s="36"/>
      <c r="AA87" s="36"/>
      <c r="AB87" s="42">
        <v>20</v>
      </c>
      <c r="AC87" s="36"/>
      <c r="AD87" s="36"/>
      <c r="AE87" s="36"/>
      <c r="AF87" s="36"/>
      <c r="AG87" s="36"/>
      <c r="AH87" s="36"/>
      <c r="AI87" s="36">
        <f t="shared" si="9"/>
        <v>20</v>
      </c>
      <c r="AK87" s="36" t="s">
        <v>131</v>
      </c>
      <c r="AL87" s="36"/>
      <c r="AM87" s="36"/>
      <c r="AN87" s="36">
        <v>13</v>
      </c>
      <c r="AO87" s="36"/>
      <c r="AP87" s="36"/>
      <c r="AQ87" s="36"/>
      <c r="AR87" s="36"/>
      <c r="AS87" s="36"/>
      <c r="AT87" s="36"/>
      <c r="AU87" s="36">
        <f t="shared" si="10"/>
        <v>13</v>
      </c>
      <c r="AW87" s="36" t="s">
        <v>131</v>
      </c>
      <c r="AX87" s="36"/>
      <c r="AY87" s="36"/>
      <c r="AZ87" s="36">
        <v>16.25</v>
      </c>
      <c r="BA87" s="36"/>
      <c r="BB87" s="36"/>
      <c r="BC87" s="36"/>
      <c r="BD87" s="36"/>
      <c r="BE87" s="36"/>
      <c r="BF87" s="36"/>
      <c r="BG87" s="36">
        <f t="shared" si="11"/>
        <v>16.25</v>
      </c>
      <c r="BI87" s="36" t="s">
        <v>131</v>
      </c>
      <c r="BJ87" s="36"/>
      <c r="BK87" s="36"/>
      <c r="BL87" s="36"/>
      <c r="BM87" s="36"/>
      <c r="BN87" s="36"/>
      <c r="BO87" s="36"/>
      <c r="BP87" s="36"/>
      <c r="BQ87" s="36"/>
      <c r="BR87" s="36"/>
      <c r="BS87" s="36">
        <f t="shared" si="12"/>
        <v>0</v>
      </c>
      <c r="BU87" s="36" t="s">
        <v>131</v>
      </c>
      <c r="BV87" s="42">
        <f t="shared" si="13"/>
        <v>65.25</v>
      </c>
    </row>
    <row r="88" spans="1:74" ht="15.75" customHeight="1">
      <c r="A88" s="36" t="s">
        <v>132</v>
      </c>
      <c r="B88" s="36"/>
      <c r="C88" s="36"/>
      <c r="D88" s="36">
        <v>5</v>
      </c>
      <c r="E88" s="36"/>
      <c r="F88" s="36"/>
      <c r="G88" s="36"/>
      <c r="H88" s="36"/>
      <c r="I88" s="36"/>
      <c r="J88" s="36"/>
      <c r="K88" s="36">
        <f t="shared" si="7"/>
        <v>5</v>
      </c>
      <c r="M88" s="36" t="s">
        <v>132</v>
      </c>
      <c r="N88" s="36"/>
      <c r="O88" s="36"/>
      <c r="P88" s="36">
        <v>16</v>
      </c>
      <c r="Q88" s="36"/>
      <c r="R88" s="36"/>
      <c r="S88" s="36"/>
      <c r="T88" s="36"/>
      <c r="U88" s="36"/>
      <c r="V88" s="36"/>
      <c r="W88" s="36">
        <f t="shared" si="8"/>
        <v>16</v>
      </c>
      <c r="Y88" s="36" t="s">
        <v>132</v>
      </c>
      <c r="Z88" s="36"/>
      <c r="AA88" s="36">
        <v>12.5</v>
      </c>
      <c r="AB88" s="42"/>
      <c r="AC88" s="36"/>
      <c r="AD88" s="36"/>
      <c r="AE88" s="36"/>
      <c r="AF88" s="36"/>
      <c r="AG88" s="36"/>
      <c r="AH88" s="36"/>
      <c r="AI88" s="36">
        <f t="shared" si="9"/>
        <v>12.5</v>
      </c>
      <c r="AK88" s="36" t="s">
        <v>132</v>
      </c>
      <c r="AL88" s="36"/>
      <c r="AM88" s="36">
        <v>120</v>
      </c>
      <c r="AN88" s="36"/>
      <c r="AO88" s="36"/>
      <c r="AP88" s="36"/>
      <c r="AQ88" s="36"/>
      <c r="AR88" s="36"/>
      <c r="AS88" s="36"/>
      <c r="AT88" s="36"/>
      <c r="AU88" s="36">
        <f t="shared" si="10"/>
        <v>120</v>
      </c>
      <c r="AW88" s="36" t="s">
        <v>132</v>
      </c>
      <c r="AX88" s="36"/>
      <c r="AY88" s="36"/>
      <c r="AZ88" s="36"/>
      <c r="BA88" s="36"/>
      <c r="BB88" s="36"/>
      <c r="BC88" s="36"/>
      <c r="BD88" s="36"/>
      <c r="BE88" s="36"/>
      <c r="BF88" s="36"/>
      <c r="BG88" s="36">
        <f t="shared" si="11"/>
        <v>0</v>
      </c>
      <c r="BI88" s="36" t="s">
        <v>132</v>
      </c>
      <c r="BJ88" s="36"/>
      <c r="BK88" s="36"/>
      <c r="BL88" s="36"/>
      <c r="BM88" s="36"/>
      <c r="BN88" s="36"/>
      <c r="BO88" s="36"/>
      <c r="BP88" s="36"/>
      <c r="BQ88" s="36"/>
      <c r="BR88" s="36"/>
      <c r="BS88" s="36">
        <f t="shared" si="12"/>
        <v>0</v>
      </c>
      <c r="BU88" s="36" t="s">
        <v>132</v>
      </c>
      <c r="BV88" s="42">
        <f t="shared" si="13"/>
        <v>153.5</v>
      </c>
    </row>
    <row r="89" spans="1:74" ht="15.75" customHeight="1">
      <c r="A89" s="36" t="s">
        <v>133</v>
      </c>
      <c r="B89" s="36"/>
      <c r="C89" s="36"/>
      <c r="D89" s="36"/>
      <c r="E89" s="36"/>
      <c r="F89" s="36"/>
      <c r="G89" s="36"/>
      <c r="H89" s="36"/>
      <c r="I89" s="36"/>
      <c r="J89" s="36"/>
      <c r="K89" s="36">
        <f t="shared" si="7"/>
        <v>0</v>
      </c>
      <c r="M89" s="36" t="s">
        <v>133</v>
      </c>
      <c r="N89" s="36"/>
      <c r="O89" s="36"/>
      <c r="P89" s="36"/>
      <c r="Q89" s="36"/>
      <c r="R89" s="36"/>
      <c r="S89" s="36"/>
      <c r="T89" s="36"/>
      <c r="U89" s="36"/>
      <c r="V89" s="36"/>
      <c r="W89" s="36">
        <f t="shared" si="8"/>
        <v>0</v>
      </c>
      <c r="Y89" s="36" t="s">
        <v>133</v>
      </c>
      <c r="Z89" s="36"/>
      <c r="AA89" s="36"/>
      <c r="AB89" s="42"/>
      <c r="AC89" s="36"/>
      <c r="AD89" s="36"/>
      <c r="AE89" s="36"/>
      <c r="AF89" s="36"/>
      <c r="AG89" s="36"/>
      <c r="AH89" s="36"/>
      <c r="AI89" s="36">
        <f t="shared" si="9"/>
        <v>0</v>
      </c>
      <c r="AK89" s="36" t="s">
        <v>133</v>
      </c>
      <c r="AL89" s="36"/>
      <c r="AM89" s="36"/>
      <c r="AN89" s="36"/>
      <c r="AO89" s="36"/>
      <c r="AP89" s="36"/>
      <c r="AQ89" s="36"/>
      <c r="AR89" s="36"/>
      <c r="AS89" s="36"/>
      <c r="AT89" s="36"/>
      <c r="AU89" s="36">
        <f t="shared" si="10"/>
        <v>0</v>
      </c>
      <c r="AW89" s="36" t="s">
        <v>133</v>
      </c>
      <c r="AX89" s="36"/>
      <c r="AY89" s="36"/>
      <c r="AZ89" s="36"/>
      <c r="BA89" s="36"/>
      <c r="BB89" s="36"/>
      <c r="BC89" s="36"/>
      <c r="BD89" s="36"/>
      <c r="BE89" s="36"/>
      <c r="BF89" s="36"/>
      <c r="BG89" s="36">
        <f t="shared" si="11"/>
        <v>0</v>
      </c>
      <c r="BI89" s="36" t="s">
        <v>133</v>
      </c>
      <c r="BJ89" s="36"/>
      <c r="BK89" s="36"/>
      <c r="BL89" s="36"/>
      <c r="BM89" s="36"/>
      <c r="BN89" s="36"/>
      <c r="BO89" s="36"/>
      <c r="BP89" s="36"/>
      <c r="BQ89" s="36"/>
      <c r="BR89" s="36"/>
      <c r="BS89" s="36">
        <f t="shared" si="12"/>
        <v>0</v>
      </c>
      <c r="BU89" s="36" t="s">
        <v>133</v>
      </c>
      <c r="BV89" s="42">
        <f t="shared" si="13"/>
        <v>0</v>
      </c>
    </row>
    <row r="90" spans="1:74" ht="15.75" customHeight="1">
      <c r="A90" s="36" t="s">
        <v>134</v>
      </c>
      <c r="B90" s="36"/>
      <c r="C90" s="36"/>
      <c r="D90" s="36"/>
      <c r="E90" s="36"/>
      <c r="F90" s="36"/>
      <c r="G90" s="36"/>
      <c r="H90" s="36"/>
      <c r="I90" s="36"/>
      <c r="J90" s="36"/>
      <c r="K90" s="36">
        <f t="shared" si="7"/>
        <v>0</v>
      </c>
      <c r="M90" s="36" t="s">
        <v>134</v>
      </c>
      <c r="N90" s="36"/>
      <c r="O90" s="36"/>
      <c r="P90" s="36"/>
      <c r="Q90" s="36"/>
      <c r="R90" s="36"/>
      <c r="S90" s="36"/>
      <c r="T90" s="36"/>
      <c r="U90" s="36"/>
      <c r="V90" s="36"/>
      <c r="W90" s="36">
        <f t="shared" si="8"/>
        <v>0</v>
      </c>
      <c r="Y90" s="36" t="s">
        <v>134</v>
      </c>
      <c r="Z90" s="36"/>
      <c r="AA90" s="36"/>
      <c r="AB90" s="42"/>
      <c r="AC90" s="36"/>
      <c r="AD90" s="36"/>
      <c r="AE90" s="36"/>
      <c r="AF90" s="36"/>
      <c r="AG90" s="36"/>
      <c r="AH90" s="36"/>
      <c r="AI90" s="36">
        <f t="shared" si="9"/>
        <v>0</v>
      </c>
      <c r="AK90" s="36" t="s">
        <v>134</v>
      </c>
      <c r="AL90" s="36"/>
      <c r="AM90" s="36"/>
      <c r="AN90" s="36"/>
      <c r="AO90" s="36"/>
      <c r="AP90" s="36"/>
      <c r="AQ90" s="36"/>
      <c r="AR90" s="36"/>
      <c r="AS90" s="36"/>
      <c r="AT90" s="36"/>
      <c r="AU90" s="36">
        <f t="shared" si="10"/>
        <v>0</v>
      </c>
      <c r="AW90" s="36" t="s">
        <v>134</v>
      </c>
      <c r="AX90" s="36"/>
      <c r="AY90" s="36"/>
      <c r="AZ90" s="36"/>
      <c r="BA90" s="36"/>
      <c r="BB90" s="36"/>
      <c r="BC90" s="36"/>
      <c r="BD90" s="36"/>
      <c r="BE90" s="36"/>
      <c r="BF90" s="36"/>
      <c r="BG90" s="36">
        <f t="shared" si="11"/>
        <v>0</v>
      </c>
      <c r="BI90" s="36" t="s">
        <v>134</v>
      </c>
      <c r="BJ90" s="36"/>
      <c r="BK90" s="36"/>
      <c r="BL90" s="36"/>
      <c r="BM90" s="36"/>
      <c r="BN90" s="36"/>
      <c r="BO90" s="36"/>
      <c r="BP90" s="36"/>
      <c r="BQ90" s="36"/>
      <c r="BR90" s="36"/>
      <c r="BS90" s="36">
        <f t="shared" si="12"/>
        <v>0</v>
      </c>
      <c r="BU90" s="36" t="s">
        <v>134</v>
      </c>
      <c r="BV90" s="42">
        <f t="shared" si="13"/>
        <v>0</v>
      </c>
    </row>
    <row r="91" spans="1:74" ht="15.75" customHeight="1">
      <c r="A91" s="36" t="s">
        <v>135</v>
      </c>
      <c r="B91" s="36"/>
      <c r="C91" s="36">
        <v>60</v>
      </c>
      <c r="D91" s="36"/>
      <c r="E91" s="36"/>
      <c r="F91" s="36"/>
      <c r="G91" s="36"/>
      <c r="H91" s="36"/>
      <c r="I91" s="36"/>
      <c r="J91" s="36"/>
      <c r="K91" s="36">
        <f t="shared" si="7"/>
        <v>60</v>
      </c>
      <c r="M91" s="36" t="s">
        <v>135</v>
      </c>
      <c r="N91" s="36"/>
      <c r="O91" s="36"/>
      <c r="P91" s="36"/>
      <c r="Q91" s="36"/>
      <c r="R91" s="36"/>
      <c r="S91" s="36"/>
      <c r="T91" s="36"/>
      <c r="U91" s="36"/>
      <c r="V91" s="36"/>
      <c r="W91" s="36">
        <f t="shared" si="8"/>
        <v>0</v>
      </c>
      <c r="Y91" s="36" t="s">
        <v>135</v>
      </c>
      <c r="Z91" s="36"/>
      <c r="AA91" s="36"/>
      <c r="AB91" s="42"/>
      <c r="AC91" s="36"/>
      <c r="AD91" s="36"/>
      <c r="AE91" s="36"/>
      <c r="AF91" s="36"/>
      <c r="AG91" s="36"/>
      <c r="AH91" s="36"/>
      <c r="AI91" s="36">
        <f t="shared" si="9"/>
        <v>0</v>
      </c>
      <c r="AK91" s="36" t="s">
        <v>135</v>
      </c>
      <c r="AL91" s="36"/>
      <c r="AM91" s="36"/>
      <c r="AN91" s="36"/>
      <c r="AO91" s="36"/>
      <c r="AP91" s="36"/>
      <c r="AQ91" s="36"/>
      <c r="AR91" s="36"/>
      <c r="AS91" s="36"/>
      <c r="AT91" s="36"/>
      <c r="AU91" s="36">
        <f t="shared" si="10"/>
        <v>0</v>
      </c>
      <c r="AW91" s="36" t="s">
        <v>135</v>
      </c>
      <c r="AX91" s="36"/>
      <c r="AY91" s="36"/>
      <c r="AZ91" s="36"/>
      <c r="BA91" s="36"/>
      <c r="BB91" s="36"/>
      <c r="BC91" s="36"/>
      <c r="BD91" s="36"/>
      <c r="BE91" s="36"/>
      <c r="BF91" s="36"/>
      <c r="BG91" s="36">
        <f t="shared" si="11"/>
        <v>0</v>
      </c>
      <c r="BI91" s="36" t="s">
        <v>135</v>
      </c>
      <c r="BJ91" s="36">
        <v>71.3</v>
      </c>
      <c r="BK91" s="36"/>
      <c r="BL91" s="36"/>
      <c r="BM91" s="36"/>
      <c r="BN91" s="36"/>
      <c r="BO91" s="36"/>
      <c r="BP91" s="36"/>
      <c r="BQ91" s="36"/>
      <c r="BR91" s="36"/>
      <c r="BS91" s="36">
        <f t="shared" si="12"/>
        <v>71.3</v>
      </c>
      <c r="BU91" s="36" t="s">
        <v>135</v>
      </c>
      <c r="BV91" s="42">
        <f t="shared" si="13"/>
        <v>131.30000000000001</v>
      </c>
    </row>
    <row r="92" spans="1:74" ht="15.75" customHeight="1">
      <c r="A92" s="36" t="s">
        <v>136</v>
      </c>
      <c r="B92" s="36"/>
      <c r="C92" s="36"/>
      <c r="D92" s="36"/>
      <c r="E92" s="36"/>
      <c r="F92" s="36"/>
      <c r="G92" s="36"/>
      <c r="H92" s="36"/>
      <c r="I92" s="36"/>
      <c r="J92" s="36"/>
      <c r="K92" s="36">
        <f t="shared" si="7"/>
        <v>0</v>
      </c>
      <c r="M92" s="36" t="s">
        <v>136</v>
      </c>
      <c r="N92" s="36">
        <v>60</v>
      </c>
      <c r="O92" s="36"/>
      <c r="P92" s="36"/>
      <c r="Q92" s="36"/>
      <c r="R92" s="36"/>
      <c r="S92" s="36"/>
      <c r="T92" s="36"/>
      <c r="U92" s="36"/>
      <c r="V92" s="36"/>
      <c r="W92" s="36">
        <f t="shared" si="8"/>
        <v>60</v>
      </c>
      <c r="Y92" s="36" t="s">
        <v>136</v>
      </c>
      <c r="Z92" s="36"/>
      <c r="AA92" s="36"/>
      <c r="AB92" s="42"/>
      <c r="AC92" s="36"/>
      <c r="AD92" s="36"/>
      <c r="AE92" s="36"/>
      <c r="AF92" s="36"/>
      <c r="AG92" s="36"/>
      <c r="AH92" s="36"/>
      <c r="AI92" s="36">
        <f t="shared" si="9"/>
        <v>0</v>
      </c>
      <c r="AK92" s="36" t="s">
        <v>136</v>
      </c>
      <c r="AL92" s="36"/>
      <c r="AM92" s="36"/>
      <c r="AN92" s="36"/>
      <c r="AO92" s="36"/>
      <c r="AP92" s="36"/>
      <c r="AQ92" s="36"/>
      <c r="AR92" s="36"/>
      <c r="AS92" s="36"/>
      <c r="AT92" s="36"/>
      <c r="AU92" s="36">
        <f t="shared" si="10"/>
        <v>0</v>
      </c>
      <c r="AW92" s="36" t="s">
        <v>136</v>
      </c>
      <c r="AX92" s="36"/>
      <c r="AY92" s="36"/>
      <c r="AZ92" s="36"/>
      <c r="BA92" s="36"/>
      <c r="BB92" s="36"/>
      <c r="BC92" s="36"/>
      <c r="BD92" s="36"/>
      <c r="BE92" s="36"/>
      <c r="BF92" s="36"/>
      <c r="BG92" s="36">
        <f t="shared" si="11"/>
        <v>0</v>
      </c>
      <c r="BI92" s="36" t="s">
        <v>136</v>
      </c>
      <c r="BJ92" s="36"/>
      <c r="BK92" s="36"/>
      <c r="BL92" s="36"/>
      <c r="BM92" s="36"/>
      <c r="BN92" s="36"/>
      <c r="BO92" s="36"/>
      <c r="BP92" s="36"/>
      <c r="BQ92" s="36"/>
      <c r="BR92" s="36"/>
      <c r="BS92" s="36">
        <f t="shared" si="12"/>
        <v>0</v>
      </c>
      <c r="BU92" s="36" t="s">
        <v>136</v>
      </c>
      <c r="BV92" s="42">
        <f t="shared" si="13"/>
        <v>60</v>
      </c>
    </row>
    <row r="93" spans="1:74" ht="15.75" customHeight="1">
      <c r="A93" s="36" t="s">
        <v>137</v>
      </c>
      <c r="B93" s="36"/>
      <c r="C93" s="36"/>
      <c r="D93" s="36"/>
      <c r="E93" s="36"/>
      <c r="F93" s="36"/>
      <c r="G93" s="36"/>
      <c r="H93" s="36"/>
      <c r="I93" s="36"/>
      <c r="J93" s="36"/>
      <c r="K93" s="36">
        <f t="shared" si="7"/>
        <v>0</v>
      </c>
      <c r="M93" s="36" t="s">
        <v>137</v>
      </c>
      <c r="N93" s="36"/>
      <c r="O93" s="36"/>
      <c r="P93" s="36"/>
      <c r="Q93" s="36"/>
      <c r="R93" s="36"/>
      <c r="S93" s="36"/>
      <c r="T93" s="36"/>
      <c r="U93" s="36"/>
      <c r="V93" s="36"/>
      <c r="W93" s="36">
        <f t="shared" si="8"/>
        <v>0</v>
      </c>
      <c r="Y93" s="36" t="s">
        <v>137</v>
      </c>
      <c r="Z93" s="36"/>
      <c r="AA93" s="36"/>
      <c r="AB93" s="42"/>
      <c r="AC93" s="36"/>
      <c r="AD93" s="36"/>
      <c r="AE93" s="36"/>
      <c r="AF93" s="36"/>
      <c r="AG93" s="36"/>
      <c r="AH93" s="36"/>
      <c r="AI93" s="36">
        <f t="shared" si="9"/>
        <v>0</v>
      </c>
      <c r="AK93" s="36" t="s">
        <v>137</v>
      </c>
      <c r="AL93" s="36"/>
      <c r="AM93" s="36"/>
      <c r="AN93" s="36"/>
      <c r="AO93" s="36"/>
      <c r="AP93" s="36"/>
      <c r="AQ93" s="36"/>
      <c r="AR93" s="36"/>
      <c r="AS93" s="36"/>
      <c r="AT93" s="36"/>
      <c r="AU93" s="36">
        <f t="shared" si="10"/>
        <v>0</v>
      </c>
      <c r="AW93" s="36" t="s">
        <v>137</v>
      </c>
      <c r="AX93" s="36"/>
      <c r="AY93" s="36">
        <v>72.959999999999994</v>
      </c>
      <c r="AZ93" s="36"/>
      <c r="BA93" s="36"/>
      <c r="BB93" s="36"/>
      <c r="BC93" s="36"/>
      <c r="BD93" s="36"/>
      <c r="BE93" s="36"/>
      <c r="BF93" s="36"/>
      <c r="BG93" s="36">
        <f t="shared" si="11"/>
        <v>72.959999999999994</v>
      </c>
      <c r="BI93" s="36" t="s">
        <v>137</v>
      </c>
      <c r="BJ93" s="36"/>
      <c r="BK93" s="36"/>
      <c r="BL93" s="36"/>
      <c r="BM93" s="36"/>
      <c r="BN93" s="36"/>
      <c r="BO93" s="36"/>
      <c r="BP93" s="36"/>
      <c r="BQ93" s="36"/>
      <c r="BR93" s="36"/>
      <c r="BS93" s="36">
        <f t="shared" si="12"/>
        <v>0</v>
      </c>
      <c r="BU93" s="36" t="s">
        <v>137</v>
      </c>
      <c r="BV93" s="42">
        <f t="shared" si="13"/>
        <v>72.959999999999994</v>
      </c>
    </row>
    <row r="94" spans="1:74" ht="15.75" customHeight="1">
      <c r="A94" s="36" t="s">
        <v>138</v>
      </c>
      <c r="B94" s="36"/>
      <c r="C94" s="36"/>
      <c r="D94" s="36">
        <v>2</v>
      </c>
      <c r="E94" s="36">
        <v>2</v>
      </c>
      <c r="F94" s="36"/>
      <c r="G94" s="36"/>
      <c r="H94" s="36"/>
      <c r="I94" s="36"/>
      <c r="J94" s="36"/>
      <c r="K94" s="36">
        <f t="shared" si="7"/>
        <v>4</v>
      </c>
      <c r="M94" s="36" t="s">
        <v>138</v>
      </c>
      <c r="N94" s="36"/>
      <c r="O94" s="36"/>
      <c r="P94" s="36">
        <v>2</v>
      </c>
      <c r="Q94" s="36"/>
      <c r="R94" s="36"/>
      <c r="S94" s="36"/>
      <c r="T94" s="36"/>
      <c r="U94" s="36"/>
      <c r="V94" s="36"/>
      <c r="W94" s="36">
        <f t="shared" si="8"/>
        <v>2</v>
      </c>
      <c r="Y94" s="36" t="s">
        <v>138</v>
      </c>
      <c r="Z94" s="36"/>
      <c r="AA94" s="36">
        <v>1</v>
      </c>
      <c r="AB94" s="42">
        <v>2</v>
      </c>
      <c r="AC94" s="36">
        <v>2</v>
      </c>
      <c r="AD94" s="36"/>
      <c r="AE94" s="36"/>
      <c r="AF94" s="36"/>
      <c r="AG94" s="36"/>
      <c r="AH94" s="36"/>
      <c r="AI94" s="36">
        <f t="shared" si="9"/>
        <v>5</v>
      </c>
      <c r="AK94" s="36" t="s">
        <v>138</v>
      </c>
      <c r="AL94" s="36"/>
      <c r="AM94" s="36"/>
      <c r="AN94" s="36">
        <v>2</v>
      </c>
      <c r="AO94" s="36">
        <v>4</v>
      </c>
      <c r="AP94" s="36"/>
      <c r="AQ94" s="36"/>
      <c r="AR94" s="36"/>
      <c r="AS94" s="36"/>
      <c r="AT94" s="36"/>
      <c r="AU94" s="36">
        <f t="shared" si="10"/>
        <v>6</v>
      </c>
      <c r="AW94" s="36" t="s">
        <v>138</v>
      </c>
      <c r="AX94" s="36"/>
      <c r="AY94" s="36">
        <v>1</v>
      </c>
      <c r="AZ94" s="36">
        <v>2</v>
      </c>
      <c r="BA94" s="36"/>
      <c r="BB94" s="36"/>
      <c r="BC94" s="36"/>
      <c r="BD94" s="36"/>
      <c r="BE94" s="36"/>
      <c r="BF94" s="36"/>
      <c r="BG94" s="36">
        <f t="shared" si="11"/>
        <v>3</v>
      </c>
      <c r="BI94" s="36" t="s">
        <v>138</v>
      </c>
      <c r="BJ94" s="36">
        <v>1</v>
      </c>
      <c r="BK94" s="36"/>
      <c r="BL94" s="36">
        <v>1.5</v>
      </c>
      <c r="BM94" s="36"/>
      <c r="BN94" s="36"/>
      <c r="BO94" s="36"/>
      <c r="BP94" s="36"/>
      <c r="BQ94" s="36"/>
      <c r="BR94" s="36"/>
      <c r="BS94" s="36">
        <f t="shared" si="12"/>
        <v>2.5</v>
      </c>
      <c r="BU94" s="36" t="s">
        <v>138</v>
      </c>
      <c r="BV94" s="42">
        <f t="shared" si="13"/>
        <v>22.5</v>
      </c>
    </row>
    <row r="95" spans="1:74" ht="15.75" customHeight="1">
      <c r="A95" s="36" t="s">
        <v>139</v>
      </c>
      <c r="B95" s="36"/>
      <c r="C95" s="36"/>
      <c r="D95" s="36"/>
      <c r="E95" s="36"/>
      <c r="F95" s="36"/>
      <c r="G95" s="36">
        <v>30</v>
      </c>
      <c r="H95" s="36"/>
      <c r="I95" s="36"/>
      <c r="J95" s="36"/>
      <c r="K95" s="36">
        <f t="shared" si="7"/>
        <v>30</v>
      </c>
      <c r="M95" s="36" t="s">
        <v>139</v>
      </c>
      <c r="N95" s="36"/>
      <c r="O95" s="36"/>
      <c r="P95" s="36"/>
      <c r="Q95" s="36"/>
      <c r="R95" s="36"/>
      <c r="S95" s="36">
        <v>30</v>
      </c>
      <c r="T95" s="36"/>
      <c r="U95" s="36"/>
      <c r="V95" s="36"/>
      <c r="W95" s="36">
        <f t="shared" si="8"/>
        <v>30</v>
      </c>
      <c r="Y95" s="36" t="s">
        <v>139</v>
      </c>
      <c r="Z95" s="36"/>
      <c r="AA95" s="36"/>
      <c r="AB95" s="42"/>
      <c r="AC95" s="36"/>
      <c r="AD95" s="36"/>
      <c r="AE95" s="36">
        <v>30</v>
      </c>
      <c r="AF95" s="36"/>
      <c r="AG95" s="36"/>
      <c r="AH95" s="36"/>
      <c r="AI95" s="36">
        <f t="shared" si="9"/>
        <v>30</v>
      </c>
      <c r="AK95" s="36" t="s">
        <v>139</v>
      </c>
      <c r="AL95" s="36"/>
      <c r="AM95" s="36"/>
      <c r="AN95" s="36"/>
      <c r="AO95" s="36"/>
      <c r="AP95" s="36"/>
      <c r="AQ95" s="36">
        <v>30</v>
      </c>
      <c r="AR95" s="36"/>
      <c r="AS95" s="36"/>
      <c r="AT95" s="36"/>
      <c r="AU95" s="36">
        <f t="shared" si="10"/>
        <v>30</v>
      </c>
      <c r="AW95" s="36" t="s">
        <v>139</v>
      </c>
      <c r="AX95" s="36"/>
      <c r="AY95" s="36"/>
      <c r="AZ95" s="36"/>
      <c r="BA95" s="36"/>
      <c r="BB95" s="36">
        <v>30</v>
      </c>
      <c r="BC95" s="36"/>
      <c r="BD95" s="36"/>
      <c r="BE95" s="36"/>
      <c r="BF95" s="36"/>
      <c r="BG95" s="36">
        <f t="shared" si="11"/>
        <v>30</v>
      </c>
      <c r="BI95" s="36" t="s">
        <v>139</v>
      </c>
      <c r="BJ95" s="36"/>
      <c r="BK95" s="36"/>
      <c r="BL95" s="36"/>
      <c r="BM95" s="36"/>
      <c r="BN95" s="36">
        <v>30</v>
      </c>
      <c r="BO95" s="36"/>
      <c r="BP95" s="36"/>
      <c r="BQ95" s="36"/>
      <c r="BR95" s="36"/>
      <c r="BS95" s="36">
        <f t="shared" si="12"/>
        <v>30</v>
      </c>
      <c r="BU95" s="36" t="s">
        <v>139</v>
      </c>
      <c r="BV95" s="42">
        <f t="shared" si="13"/>
        <v>180</v>
      </c>
    </row>
    <row r="96" spans="1:74" ht="15.75" customHeight="1">
      <c r="A96" s="36" t="s">
        <v>140</v>
      </c>
      <c r="B96" s="36"/>
      <c r="C96" s="36"/>
      <c r="D96" s="36"/>
      <c r="E96" s="36"/>
      <c r="F96" s="36"/>
      <c r="G96" s="36">
        <v>20</v>
      </c>
      <c r="H96" s="36"/>
      <c r="I96" s="36"/>
      <c r="J96" s="36"/>
      <c r="K96" s="36">
        <f t="shared" si="7"/>
        <v>20</v>
      </c>
      <c r="M96" s="36" t="s">
        <v>140</v>
      </c>
      <c r="N96" s="36"/>
      <c r="O96" s="36"/>
      <c r="P96" s="36"/>
      <c r="Q96" s="36"/>
      <c r="R96" s="36"/>
      <c r="S96" s="36">
        <v>20</v>
      </c>
      <c r="T96" s="36"/>
      <c r="U96" s="36"/>
      <c r="V96" s="36"/>
      <c r="W96" s="36">
        <f t="shared" si="8"/>
        <v>20</v>
      </c>
      <c r="Y96" s="36" t="s">
        <v>140</v>
      </c>
      <c r="Z96" s="36"/>
      <c r="AA96" s="36"/>
      <c r="AB96" s="42"/>
      <c r="AC96" s="36"/>
      <c r="AD96" s="36"/>
      <c r="AE96" s="36">
        <v>20</v>
      </c>
      <c r="AF96" s="36"/>
      <c r="AG96" s="36"/>
      <c r="AH96" s="36"/>
      <c r="AI96" s="36">
        <f t="shared" si="9"/>
        <v>20</v>
      </c>
      <c r="AK96" s="36" t="s">
        <v>140</v>
      </c>
      <c r="AL96" s="36"/>
      <c r="AM96" s="36"/>
      <c r="AN96" s="36"/>
      <c r="AO96" s="36"/>
      <c r="AP96" s="36"/>
      <c r="AQ96" s="36">
        <v>20</v>
      </c>
      <c r="AR96" s="36"/>
      <c r="AS96" s="36"/>
      <c r="AT96" s="36"/>
      <c r="AU96" s="36">
        <f t="shared" si="10"/>
        <v>20</v>
      </c>
      <c r="AW96" s="36" t="s">
        <v>140</v>
      </c>
      <c r="AX96" s="36"/>
      <c r="AY96" s="36"/>
      <c r="AZ96" s="36"/>
      <c r="BA96" s="36"/>
      <c r="BB96" s="36">
        <v>20</v>
      </c>
      <c r="BC96" s="36"/>
      <c r="BD96" s="36"/>
      <c r="BE96" s="36"/>
      <c r="BF96" s="36"/>
      <c r="BG96" s="36">
        <f t="shared" si="11"/>
        <v>20</v>
      </c>
      <c r="BI96" s="36" t="s">
        <v>140</v>
      </c>
      <c r="BJ96" s="36"/>
      <c r="BK96" s="36"/>
      <c r="BL96" s="36"/>
      <c r="BM96" s="36"/>
      <c r="BN96" s="36">
        <v>20</v>
      </c>
      <c r="BO96" s="36"/>
      <c r="BP96" s="36"/>
      <c r="BQ96" s="36"/>
      <c r="BR96" s="36"/>
      <c r="BS96" s="36">
        <f t="shared" si="12"/>
        <v>20</v>
      </c>
      <c r="BU96" s="36" t="s">
        <v>140</v>
      </c>
      <c r="BV96" s="42">
        <f t="shared" si="13"/>
        <v>120</v>
      </c>
    </row>
    <row r="97" spans="1:74" ht="15.75" customHeight="1">
      <c r="A97" s="36" t="s">
        <v>141</v>
      </c>
      <c r="B97" s="36"/>
      <c r="C97" s="36"/>
      <c r="D97" s="36"/>
      <c r="E97" s="36"/>
      <c r="F97" s="36">
        <v>3.2</v>
      </c>
      <c r="G97" s="36"/>
      <c r="H97" s="36"/>
      <c r="I97" s="36"/>
      <c r="J97" s="36"/>
      <c r="K97" s="36">
        <f t="shared" si="7"/>
        <v>3.2</v>
      </c>
      <c r="M97" s="36" t="s">
        <v>141</v>
      </c>
      <c r="N97" s="36"/>
      <c r="O97" s="36"/>
      <c r="P97" s="36"/>
      <c r="Q97" s="36"/>
      <c r="R97" s="36"/>
      <c r="S97" s="36"/>
      <c r="T97" s="36"/>
      <c r="U97" s="36"/>
      <c r="V97" s="36"/>
      <c r="W97" s="36">
        <f t="shared" si="8"/>
        <v>0</v>
      </c>
      <c r="Y97" s="36" t="s">
        <v>141</v>
      </c>
      <c r="Z97" s="36"/>
      <c r="AA97" s="36"/>
      <c r="AB97" s="42"/>
      <c r="AC97" s="36"/>
      <c r="AD97" s="36"/>
      <c r="AE97" s="36"/>
      <c r="AF97" s="36"/>
      <c r="AG97" s="36"/>
      <c r="AH97" s="36"/>
      <c r="AI97" s="36">
        <f t="shared" si="9"/>
        <v>0</v>
      </c>
      <c r="AK97" s="36" t="s">
        <v>141</v>
      </c>
      <c r="AL97" s="36"/>
      <c r="AM97" s="36"/>
      <c r="AN97" s="36"/>
      <c r="AO97" s="36"/>
      <c r="AP97" s="36"/>
      <c r="AQ97" s="36"/>
      <c r="AR97" s="36"/>
      <c r="AS97" s="36"/>
      <c r="AT97" s="36"/>
      <c r="AU97" s="36">
        <f t="shared" si="10"/>
        <v>0</v>
      </c>
      <c r="AW97" s="36" t="s">
        <v>141</v>
      </c>
      <c r="AX97" s="36"/>
      <c r="AY97" s="36"/>
      <c r="AZ97" s="36"/>
      <c r="BA97" s="36"/>
      <c r="BB97" s="36"/>
      <c r="BC97" s="36"/>
      <c r="BD97" s="36"/>
      <c r="BE97" s="36"/>
      <c r="BF97" s="36"/>
      <c r="BG97" s="36">
        <f t="shared" si="11"/>
        <v>0</v>
      </c>
      <c r="BI97" s="36" t="s">
        <v>141</v>
      </c>
      <c r="BJ97" s="36"/>
      <c r="BK97" s="36"/>
      <c r="BL97" s="36"/>
      <c r="BM97" s="36"/>
      <c r="BN97" s="36"/>
      <c r="BO97" s="36"/>
      <c r="BP97" s="36"/>
      <c r="BQ97" s="36"/>
      <c r="BR97" s="36"/>
      <c r="BS97" s="36">
        <f t="shared" si="12"/>
        <v>0</v>
      </c>
      <c r="BU97" s="36" t="s">
        <v>141</v>
      </c>
      <c r="BV97" s="42">
        <f t="shared" si="13"/>
        <v>3.2</v>
      </c>
    </row>
    <row r="98" spans="1:74" ht="15.75" customHeight="1">
      <c r="A98" s="36" t="s">
        <v>142</v>
      </c>
      <c r="B98" s="36"/>
      <c r="C98" s="36"/>
      <c r="D98" s="36"/>
      <c r="E98" s="36"/>
      <c r="F98" s="36"/>
      <c r="G98" s="36"/>
      <c r="H98" s="36"/>
      <c r="I98" s="36"/>
      <c r="J98" s="36"/>
      <c r="K98" s="36">
        <f t="shared" si="7"/>
        <v>0</v>
      </c>
      <c r="M98" s="36" t="s">
        <v>142</v>
      </c>
      <c r="N98" s="36"/>
      <c r="O98" s="36"/>
      <c r="P98" s="36"/>
      <c r="Q98" s="36"/>
      <c r="R98" s="36"/>
      <c r="S98" s="36"/>
      <c r="T98" s="36"/>
      <c r="U98" s="36"/>
      <c r="V98" s="36"/>
      <c r="W98" s="36">
        <f t="shared" si="8"/>
        <v>0</v>
      </c>
      <c r="Y98" s="36" t="s">
        <v>142</v>
      </c>
      <c r="Z98" s="36"/>
      <c r="AA98" s="36"/>
      <c r="AB98" s="42"/>
      <c r="AC98" s="36"/>
      <c r="AD98" s="36"/>
      <c r="AE98" s="36"/>
      <c r="AF98" s="36"/>
      <c r="AG98" s="36"/>
      <c r="AH98" s="36"/>
      <c r="AI98" s="36">
        <f t="shared" si="9"/>
        <v>0</v>
      </c>
      <c r="AK98" s="36" t="s">
        <v>142</v>
      </c>
      <c r="AL98" s="36"/>
      <c r="AM98" s="36"/>
      <c r="AN98" s="36"/>
      <c r="AO98" s="36"/>
      <c r="AP98" s="36">
        <v>2.6</v>
      </c>
      <c r="AQ98" s="36"/>
      <c r="AR98" s="36"/>
      <c r="AS98" s="36"/>
      <c r="AT98" s="36"/>
      <c r="AU98" s="36">
        <f t="shared" si="10"/>
        <v>2.6</v>
      </c>
      <c r="AW98" s="36" t="s">
        <v>142</v>
      </c>
      <c r="AX98" s="36"/>
      <c r="AY98" s="36"/>
      <c r="AZ98" s="36"/>
      <c r="BA98" s="36"/>
      <c r="BB98" s="36"/>
      <c r="BC98" s="36"/>
      <c r="BD98" s="36"/>
      <c r="BE98" s="36"/>
      <c r="BF98" s="36"/>
      <c r="BG98" s="36">
        <f t="shared" si="11"/>
        <v>0</v>
      </c>
      <c r="BI98" s="36" t="s">
        <v>142</v>
      </c>
      <c r="BJ98" s="36"/>
      <c r="BK98" s="36"/>
      <c r="BL98" s="36"/>
      <c r="BM98" s="36"/>
      <c r="BN98" s="36"/>
      <c r="BO98" s="36"/>
      <c r="BP98" s="36"/>
      <c r="BQ98" s="36"/>
      <c r="BR98" s="36"/>
      <c r="BS98" s="36">
        <f t="shared" si="12"/>
        <v>0</v>
      </c>
      <c r="BU98" s="36" t="s">
        <v>142</v>
      </c>
      <c r="BV98" s="42">
        <f t="shared" si="13"/>
        <v>2.6</v>
      </c>
    </row>
    <row r="99" spans="1:74" ht="15.75" customHeight="1">
      <c r="A99" s="36" t="s">
        <v>143</v>
      </c>
      <c r="B99" s="36"/>
      <c r="C99" s="36"/>
      <c r="D99" s="36"/>
      <c r="E99" s="36"/>
      <c r="F99" s="36"/>
      <c r="G99" s="36"/>
      <c r="H99" s="36"/>
      <c r="I99" s="36"/>
      <c r="J99" s="36"/>
      <c r="K99" s="36">
        <f t="shared" si="7"/>
        <v>0</v>
      </c>
      <c r="M99" s="36" t="s">
        <v>143</v>
      </c>
      <c r="N99" s="36"/>
      <c r="O99" s="36"/>
      <c r="P99" s="36"/>
      <c r="Q99" s="36"/>
      <c r="R99" s="36">
        <v>1</v>
      </c>
      <c r="S99" s="36"/>
      <c r="T99" s="36"/>
      <c r="U99" s="36"/>
      <c r="V99" s="36"/>
      <c r="W99" s="36">
        <f t="shared" si="8"/>
        <v>1</v>
      </c>
      <c r="Y99" s="36" t="s">
        <v>143</v>
      </c>
      <c r="Z99" s="36"/>
      <c r="AA99" s="36"/>
      <c r="AB99" s="42"/>
      <c r="AC99" s="36"/>
      <c r="AD99" s="36">
        <v>1</v>
      </c>
      <c r="AE99" s="36"/>
      <c r="AF99" s="36"/>
      <c r="AG99" s="36"/>
      <c r="AH99" s="36"/>
      <c r="AI99" s="36">
        <f t="shared" si="9"/>
        <v>1</v>
      </c>
      <c r="AK99" s="36" t="s">
        <v>143</v>
      </c>
      <c r="AL99" s="36"/>
      <c r="AM99" s="36"/>
      <c r="AN99" s="36"/>
      <c r="AO99" s="36"/>
      <c r="AP99" s="36"/>
      <c r="AQ99" s="36"/>
      <c r="AR99" s="36"/>
      <c r="AS99" s="36"/>
      <c r="AT99" s="36"/>
      <c r="AU99" s="36">
        <f t="shared" si="10"/>
        <v>0</v>
      </c>
      <c r="AW99" s="36" t="s">
        <v>143</v>
      </c>
      <c r="AX99" s="36"/>
      <c r="AY99" s="36"/>
      <c r="AZ99" s="36"/>
      <c r="BA99" s="36">
        <v>1</v>
      </c>
      <c r="BB99" s="36"/>
      <c r="BC99" s="36"/>
      <c r="BD99" s="36"/>
      <c r="BE99" s="36"/>
      <c r="BF99" s="36"/>
      <c r="BG99" s="36">
        <f t="shared" si="11"/>
        <v>1</v>
      </c>
      <c r="BI99" s="36" t="s">
        <v>143</v>
      </c>
      <c r="BJ99" s="36"/>
      <c r="BK99" s="36"/>
      <c r="BL99" s="36"/>
      <c r="BM99" s="36">
        <v>1</v>
      </c>
      <c r="BN99" s="36"/>
      <c r="BO99" s="36"/>
      <c r="BP99" s="36"/>
      <c r="BQ99" s="36"/>
      <c r="BR99" s="36"/>
      <c r="BS99" s="36">
        <f t="shared" si="12"/>
        <v>1</v>
      </c>
      <c r="BU99" s="36" t="s">
        <v>143</v>
      </c>
      <c r="BV99" s="42">
        <f t="shared" si="13"/>
        <v>4</v>
      </c>
    </row>
    <row r="100" spans="1:74" ht="15.75" customHeight="1">
      <c r="A100" s="36" t="s">
        <v>144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36">
        <f t="shared" si="7"/>
        <v>0</v>
      </c>
      <c r="M100" s="36" t="s">
        <v>144</v>
      </c>
      <c r="N100" s="36"/>
      <c r="O100" s="36"/>
      <c r="P100" s="36"/>
      <c r="Q100" s="36"/>
      <c r="R100" s="36"/>
      <c r="S100" s="36"/>
      <c r="T100" s="36"/>
      <c r="U100" s="36"/>
      <c r="V100" s="36"/>
      <c r="W100" s="36">
        <f t="shared" si="8"/>
        <v>0</v>
      </c>
      <c r="Y100" s="36" t="s">
        <v>144</v>
      </c>
      <c r="Z100" s="36"/>
      <c r="AA100" s="36"/>
      <c r="AB100" s="42"/>
      <c r="AC100" s="36"/>
      <c r="AD100" s="36"/>
      <c r="AE100" s="36"/>
      <c r="AF100" s="36"/>
      <c r="AG100" s="36"/>
      <c r="AH100" s="36"/>
      <c r="AI100" s="36">
        <f t="shared" si="9"/>
        <v>0</v>
      </c>
      <c r="AK100" s="36" t="s">
        <v>144</v>
      </c>
      <c r="AL100" s="36"/>
      <c r="AM100" s="36"/>
      <c r="AN100" s="36"/>
      <c r="AO100" s="36"/>
      <c r="AP100" s="36"/>
      <c r="AQ100" s="36"/>
      <c r="AR100" s="36"/>
      <c r="AS100" s="36"/>
      <c r="AT100" s="36"/>
      <c r="AU100" s="36">
        <f t="shared" si="10"/>
        <v>0</v>
      </c>
      <c r="AW100" s="36" t="s">
        <v>144</v>
      </c>
      <c r="AX100" s="36"/>
      <c r="AY100" s="36"/>
      <c r="AZ100" s="36"/>
      <c r="BA100" s="36"/>
      <c r="BB100" s="36"/>
      <c r="BC100" s="36"/>
      <c r="BD100" s="36"/>
      <c r="BE100" s="36"/>
      <c r="BF100" s="36"/>
      <c r="BG100" s="36">
        <f t="shared" si="11"/>
        <v>0</v>
      </c>
      <c r="BI100" s="36" t="s">
        <v>144</v>
      </c>
      <c r="BJ100" s="36"/>
      <c r="BK100" s="36"/>
      <c r="BL100" s="36"/>
      <c r="BM100" s="36"/>
      <c r="BN100" s="36"/>
      <c r="BO100" s="36"/>
      <c r="BP100" s="36"/>
      <c r="BQ100" s="36"/>
      <c r="BR100" s="36"/>
      <c r="BS100" s="36">
        <f t="shared" si="12"/>
        <v>0</v>
      </c>
      <c r="BU100" s="36" t="s">
        <v>144</v>
      </c>
      <c r="BV100" s="42">
        <f t="shared" si="13"/>
        <v>0</v>
      </c>
    </row>
    <row r="101" spans="1:74" ht="15.75" customHeight="1">
      <c r="A101" s="36" t="s">
        <v>145</v>
      </c>
      <c r="B101" s="36">
        <v>150</v>
      </c>
      <c r="C101" s="36"/>
      <c r="D101" s="36"/>
      <c r="E101" s="36"/>
      <c r="F101" s="36"/>
      <c r="G101" s="36"/>
      <c r="H101" s="36"/>
      <c r="I101" s="36"/>
      <c r="J101" s="36"/>
      <c r="K101" s="36">
        <f t="shared" si="7"/>
        <v>150</v>
      </c>
      <c r="M101" s="36" t="s">
        <v>145</v>
      </c>
      <c r="N101" s="36"/>
      <c r="O101" s="36"/>
      <c r="P101" s="36"/>
      <c r="Q101" s="36"/>
      <c r="R101" s="36"/>
      <c r="S101" s="36"/>
      <c r="T101" s="36"/>
      <c r="U101" s="36"/>
      <c r="V101" s="36"/>
      <c r="W101" s="36">
        <f t="shared" si="8"/>
        <v>0</v>
      </c>
      <c r="Y101" s="36" t="s">
        <v>145</v>
      </c>
      <c r="Z101" s="36"/>
      <c r="AA101" s="36"/>
      <c r="AB101" s="42"/>
      <c r="AC101" s="36"/>
      <c r="AD101" s="36"/>
      <c r="AE101" s="36"/>
      <c r="AF101" s="36"/>
      <c r="AG101" s="36"/>
      <c r="AH101" s="36"/>
      <c r="AI101" s="36">
        <f t="shared" si="9"/>
        <v>0</v>
      </c>
      <c r="AK101" s="36" t="s">
        <v>145</v>
      </c>
      <c r="AL101" s="36"/>
      <c r="AM101" s="36"/>
      <c r="AN101" s="36"/>
      <c r="AO101" s="36"/>
      <c r="AP101" s="36"/>
      <c r="AQ101" s="36"/>
      <c r="AR101" s="36"/>
      <c r="AS101" s="36"/>
      <c r="AT101" s="36"/>
      <c r="AU101" s="36">
        <f t="shared" si="10"/>
        <v>0</v>
      </c>
      <c r="AW101" s="36" t="s">
        <v>145</v>
      </c>
      <c r="AX101" s="36"/>
      <c r="AY101" s="36"/>
      <c r="AZ101" s="36"/>
      <c r="BA101" s="36"/>
      <c r="BB101" s="36"/>
      <c r="BC101" s="36"/>
      <c r="BD101" s="36"/>
      <c r="BE101" s="36"/>
      <c r="BF101" s="36"/>
      <c r="BG101" s="36">
        <f t="shared" si="11"/>
        <v>0</v>
      </c>
      <c r="BI101" s="36" t="s">
        <v>145</v>
      </c>
      <c r="BJ101" s="36"/>
      <c r="BK101" s="36"/>
      <c r="BL101" s="36"/>
      <c r="BM101" s="36"/>
      <c r="BN101" s="36"/>
      <c r="BO101" s="36"/>
      <c r="BP101" s="36"/>
      <c r="BQ101" s="36"/>
      <c r="BR101" s="36"/>
      <c r="BS101" s="36">
        <f t="shared" si="12"/>
        <v>0</v>
      </c>
      <c r="BU101" s="36" t="s">
        <v>145</v>
      </c>
      <c r="BV101" s="42">
        <f t="shared" si="13"/>
        <v>150</v>
      </c>
    </row>
    <row r="102" spans="1:74" ht="15.75" customHeight="1">
      <c r="A102" s="36" t="s">
        <v>146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>
        <f t="shared" si="7"/>
        <v>0</v>
      </c>
      <c r="M102" s="36" t="s">
        <v>146</v>
      </c>
      <c r="N102" s="36"/>
      <c r="O102" s="36"/>
      <c r="P102" s="36"/>
      <c r="Q102" s="36"/>
      <c r="R102" s="36"/>
      <c r="S102" s="36"/>
      <c r="T102" s="36"/>
      <c r="U102" s="36"/>
      <c r="V102" s="36"/>
      <c r="W102" s="36">
        <f t="shared" si="8"/>
        <v>0</v>
      </c>
      <c r="Y102" s="36" t="s">
        <v>146</v>
      </c>
      <c r="Z102" s="36"/>
      <c r="AA102" s="36"/>
      <c r="AB102" s="42"/>
      <c r="AC102" s="36"/>
      <c r="AD102" s="36"/>
      <c r="AE102" s="36"/>
      <c r="AF102" s="36"/>
      <c r="AG102" s="36"/>
      <c r="AH102" s="36"/>
      <c r="AI102" s="36">
        <f t="shared" si="9"/>
        <v>0</v>
      </c>
      <c r="AK102" s="36" t="s">
        <v>146</v>
      </c>
      <c r="AL102" s="36"/>
      <c r="AM102" s="36"/>
      <c r="AN102" s="36"/>
      <c r="AO102" s="36"/>
      <c r="AP102" s="36"/>
      <c r="AQ102" s="36"/>
      <c r="AR102" s="36"/>
      <c r="AS102" s="36"/>
      <c r="AT102" s="36"/>
      <c r="AU102" s="36">
        <f t="shared" si="10"/>
        <v>0</v>
      </c>
      <c r="AW102" s="36" t="s">
        <v>146</v>
      </c>
      <c r="AX102" s="36">
        <v>150</v>
      </c>
      <c r="AY102" s="36"/>
      <c r="AZ102" s="36"/>
      <c r="BA102" s="36"/>
      <c r="BB102" s="36"/>
      <c r="BC102" s="36"/>
      <c r="BD102" s="36"/>
      <c r="BE102" s="36"/>
      <c r="BF102" s="36"/>
      <c r="BG102" s="36">
        <f t="shared" si="11"/>
        <v>150</v>
      </c>
      <c r="BI102" s="36" t="s">
        <v>146</v>
      </c>
      <c r="BJ102" s="36"/>
      <c r="BK102" s="36"/>
      <c r="BL102" s="36"/>
      <c r="BM102" s="36"/>
      <c r="BN102" s="36"/>
      <c r="BO102" s="36"/>
      <c r="BP102" s="36"/>
      <c r="BQ102" s="36"/>
      <c r="BR102" s="36"/>
      <c r="BS102" s="36">
        <f t="shared" si="12"/>
        <v>0</v>
      </c>
      <c r="BU102" s="36" t="s">
        <v>146</v>
      </c>
      <c r="BV102" s="42">
        <f t="shared" si="13"/>
        <v>150</v>
      </c>
    </row>
    <row r="103" spans="1:74" ht="15.75" customHeight="1">
      <c r="A103" s="36" t="s">
        <v>147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>
        <f t="shared" si="7"/>
        <v>0</v>
      </c>
      <c r="M103" s="36" t="s">
        <v>147</v>
      </c>
      <c r="N103" s="36"/>
      <c r="O103" s="36"/>
      <c r="P103" s="36"/>
      <c r="Q103" s="36"/>
      <c r="R103" s="36"/>
      <c r="S103" s="36"/>
      <c r="T103" s="36"/>
      <c r="U103" s="36"/>
      <c r="V103" s="36"/>
      <c r="W103" s="36">
        <f t="shared" si="8"/>
        <v>0</v>
      </c>
      <c r="Y103" s="36" t="s">
        <v>147</v>
      </c>
      <c r="Z103" s="36"/>
      <c r="AA103" s="36"/>
      <c r="AB103" s="43"/>
      <c r="AC103" s="36"/>
      <c r="AD103" s="36"/>
      <c r="AE103" s="36"/>
      <c r="AF103" s="36"/>
      <c r="AG103" s="36"/>
      <c r="AH103" s="36"/>
      <c r="AI103" s="36">
        <f t="shared" si="9"/>
        <v>0</v>
      </c>
      <c r="AK103" s="36" t="s">
        <v>147</v>
      </c>
      <c r="AL103" s="36">
        <v>110</v>
      </c>
      <c r="AM103" s="36"/>
      <c r="AN103" s="36"/>
      <c r="AO103" s="36"/>
      <c r="AP103" s="36"/>
      <c r="AQ103" s="36"/>
      <c r="AR103" s="36"/>
      <c r="AS103" s="36"/>
      <c r="AT103" s="36"/>
      <c r="AU103" s="36">
        <f t="shared" si="10"/>
        <v>110</v>
      </c>
      <c r="AW103" s="36" t="s">
        <v>147</v>
      </c>
      <c r="AX103" s="36"/>
      <c r="AY103" s="36"/>
      <c r="AZ103" s="36"/>
      <c r="BA103" s="36"/>
      <c r="BB103" s="36"/>
      <c r="BC103" s="36"/>
      <c r="BD103" s="36"/>
      <c r="BE103" s="36"/>
      <c r="BF103" s="36"/>
      <c r="BG103" s="36">
        <f t="shared" si="11"/>
        <v>0</v>
      </c>
      <c r="BI103" s="36" t="s">
        <v>147</v>
      </c>
      <c r="BJ103" s="36"/>
      <c r="BK103" s="36"/>
      <c r="BL103" s="36"/>
      <c r="BM103" s="36"/>
      <c r="BN103" s="36"/>
      <c r="BO103" s="36"/>
      <c r="BP103" s="36"/>
      <c r="BQ103" s="36"/>
      <c r="BR103" s="36"/>
      <c r="BS103" s="36">
        <f t="shared" si="12"/>
        <v>0</v>
      </c>
      <c r="BU103" s="36" t="s">
        <v>147</v>
      </c>
      <c r="BV103" s="42">
        <f t="shared" si="13"/>
        <v>110</v>
      </c>
    </row>
    <row r="104" spans="1:74" ht="15.75" customHeight="1">
      <c r="A104" s="36" t="s">
        <v>148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>
        <f t="shared" si="7"/>
        <v>0</v>
      </c>
      <c r="M104" s="36" t="s">
        <v>148</v>
      </c>
      <c r="N104" s="36"/>
      <c r="O104" s="36"/>
      <c r="P104" s="36"/>
      <c r="Q104" s="36"/>
      <c r="R104" s="36">
        <v>8</v>
      </c>
      <c r="S104" s="36"/>
      <c r="T104" s="36"/>
      <c r="U104" s="36"/>
      <c r="V104" s="36"/>
      <c r="W104" s="36">
        <f t="shared" si="8"/>
        <v>8</v>
      </c>
      <c r="Y104" s="36" t="s">
        <v>148</v>
      </c>
      <c r="Z104" s="36"/>
      <c r="AA104" s="36"/>
      <c r="AB104" s="43"/>
      <c r="AC104" s="36"/>
      <c r="AD104" s="36"/>
      <c r="AE104" s="36"/>
      <c r="AF104" s="36"/>
      <c r="AG104" s="36"/>
      <c r="AH104" s="36"/>
      <c r="AI104" s="36">
        <f t="shared" si="9"/>
        <v>0</v>
      </c>
      <c r="AK104" s="36" t="s">
        <v>148</v>
      </c>
      <c r="AL104" s="36"/>
      <c r="AM104" s="36"/>
      <c r="AN104" s="36"/>
      <c r="AO104" s="36"/>
      <c r="AP104" s="36"/>
      <c r="AQ104" s="36"/>
      <c r="AR104" s="36"/>
      <c r="AS104" s="36"/>
      <c r="AT104" s="36"/>
      <c r="AU104" s="36">
        <f t="shared" si="10"/>
        <v>0</v>
      </c>
      <c r="AW104" s="36" t="s">
        <v>148</v>
      </c>
      <c r="AX104" s="36"/>
      <c r="AY104" s="36"/>
      <c r="AZ104" s="36"/>
      <c r="BA104" s="36">
        <v>8</v>
      </c>
      <c r="BB104" s="36"/>
      <c r="BC104" s="36"/>
      <c r="BD104" s="36"/>
      <c r="BE104" s="36"/>
      <c r="BF104" s="36"/>
      <c r="BG104" s="36">
        <f t="shared" si="11"/>
        <v>8</v>
      </c>
      <c r="BI104" s="36" t="s">
        <v>148</v>
      </c>
      <c r="BJ104" s="36"/>
      <c r="BK104" s="36"/>
      <c r="BL104" s="36"/>
      <c r="BM104" s="36"/>
      <c r="BN104" s="36"/>
      <c r="BO104" s="36"/>
      <c r="BP104" s="36"/>
      <c r="BQ104" s="36"/>
      <c r="BR104" s="36"/>
      <c r="BS104" s="36">
        <f t="shared" si="12"/>
        <v>0</v>
      </c>
      <c r="BU104" s="36" t="s">
        <v>148</v>
      </c>
      <c r="BV104" s="42">
        <f t="shared" si="13"/>
        <v>16</v>
      </c>
    </row>
    <row r="105" spans="1:74" ht="15.75" customHeight="1">
      <c r="A105" s="36" t="s">
        <v>149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>
        <f t="shared" si="7"/>
        <v>0</v>
      </c>
      <c r="M105" s="36" t="s">
        <v>149</v>
      </c>
      <c r="N105" s="36"/>
      <c r="O105" s="36"/>
      <c r="P105" s="36"/>
      <c r="Q105" s="36"/>
      <c r="R105" s="36"/>
      <c r="S105" s="36"/>
      <c r="T105" s="36"/>
      <c r="U105" s="36"/>
      <c r="V105" s="36"/>
      <c r="W105" s="36">
        <f t="shared" si="8"/>
        <v>0</v>
      </c>
      <c r="Y105" s="36" t="s">
        <v>149</v>
      </c>
      <c r="Z105" s="36">
        <v>100</v>
      </c>
      <c r="AA105" s="36"/>
      <c r="AB105" s="43"/>
      <c r="AC105" s="36"/>
      <c r="AD105" s="36"/>
      <c r="AE105" s="36"/>
      <c r="AF105" s="36"/>
      <c r="AG105" s="36"/>
      <c r="AH105" s="36"/>
      <c r="AI105" s="36">
        <f t="shared" si="9"/>
        <v>100</v>
      </c>
      <c r="AK105" s="36" t="s">
        <v>149</v>
      </c>
      <c r="AL105" s="36"/>
      <c r="AM105" s="36"/>
      <c r="AN105" s="36"/>
      <c r="AO105" s="36"/>
      <c r="AP105" s="36"/>
      <c r="AQ105" s="36"/>
      <c r="AR105" s="36"/>
      <c r="AS105" s="36"/>
      <c r="AT105" s="36"/>
      <c r="AU105" s="36">
        <f t="shared" si="10"/>
        <v>0</v>
      </c>
      <c r="AW105" s="36" t="s">
        <v>149</v>
      </c>
      <c r="AX105" s="36"/>
      <c r="AY105" s="36"/>
      <c r="AZ105" s="36"/>
      <c r="BA105" s="36"/>
      <c r="BB105" s="36"/>
      <c r="BC105" s="36"/>
      <c r="BD105" s="36"/>
      <c r="BE105" s="36"/>
      <c r="BF105" s="36"/>
      <c r="BG105" s="36">
        <f t="shared" si="11"/>
        <v>0</v>
      </c>
      <c r="BI105" s="36" t="s">
        <v>149</v>
      </c>
      <c r="BJ105" s="36"/>
      <c r="BK105" s="36"/>
      <c r="BL105" s="36"/>
      <c r="BM105" s="36"/>
      <c r="BN105" s="36"/>
      <c r="BO105" s="36"/>
      <c r="BP105" s="36"/>
      <c r="BQ105" s="36"/>
      <c r="BR105" s="36"/>
      <c r="BS105" s="36">
        <f t="shared" si="12"/>
        <v>0</v>
      </c>
      <c r="BU105" s="36" t="s">
        <v>149</v>
      </c>
      <c r="BV105" s="42">
        <f t="shared" si="13"/>
        <v>100</v>
      </c>
    </row>
    <row r="106" spans="1:74" ht="15.75" customHeight="1">
      <c r="A106" s="36" t="s">
        <v>150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>
        <f t="shared" si="7"/>
        <v>0</v>
      </c>
      <c r="M106" s="36" t="s">
        <v>150</v>
      </c>
      <c r="N106" s="36"/>
      <c r="O106" s="36"/>
      <c r="P106" s="36"/>
      <c r="Q106" s="36"/>
      <c r="R106" s="36"/>
      <c r="S106" s="36"/>
      <c r="T106" s="36"/>
      <c r="U106" s="36"/>
      <c r="V106" s="36"/>
      <c r="W106" s="36">
        <f t="shared" si="8"/>
        <v>0</v>
      </c>
      <c r="Y106" s="36" t="s">
        <v>150</v>
      </c>
      <c r="Z106" s="36"/>
      <c r="AA106" s="36"/>
      <c r="AB106" s="43"/>
      <c r="AC106" s="36"/>
      <c r="AD106" s="36"/>
      <c r="AE106" s="36"/>
      <c r="AF106" s="36"/>
      <c r="AG106" s="36"/>
      <c r="AH106" s="36"/>
      <c r="AI106" s="36">
        <f t="shared" si="9"/>
        <v>0</v>
      </c>
      <c r="AK106" s="36" t="s">
        <v>150</v>
      </c>
      <c r="AL106" s="36"/>
      <c r="AM106" s="36"/>
      <c r="AN106" s="36"/>
      <c r="AO106" s="36"/>
      <c r="AP106" s="36"/>
      <c r="AQ106" s="36"/>
      <c r="AR106" s="36"/>
      <c r="AS106" s="36"/>
      <c r="AT106" s="36"/>
      <c r="AU106" s="36">
        <f t="shared" si="10"/>
        <v>0</v>
      </c>
      <c r="AW106" s="36" t="s">
        <v>150</v>
      </c>
      <c r="AX106" s="36"/>
      <c r="AY106" s="36"/>
      <c r="AZ106" s="36"/>
      <c r="BA106" s="36"/>
      <c r="BB106" s="36"/>
      <c r="BC106" s="36"/>
      <c r="BD106" s="36"/>
      <c r="BE106" s="36"/>
      <c r="BF106" s="36"/>
      <c r="BG106" s="36">
        <f t="shared" si="11"/>
        <v>0</v>
      </c>
      <c r="BI106" s="36" t="s">
        <v>150</v>
      </c>
      <c r="BJ106" s="36"/>
      <c r="BK106" s="36"/>
      <c r="BL106" s="36"/>
      <c r="BM106" s="36"/>
      <c r="BN106" s="36"/>
      <c r="BO106" s="36"/>
      <c r="BP106" s="36"/>
      <c r="BQ106" s="36"/>
      <c r="BR106" s="36"/>
      <c r="BS106" s="36">
        <f t="shared" si="12"/>
        <v>0</v>
      </c>
      <c r="BU106" s="36" t="s">
        <v>150</v>
      </c>
      <c r="BV106" s="42">
        <f t="shared" si="13"/>
        <v>0</v>
      </c>
    </row>
    <row r="107" spans="1:74" ht="15.75" customHeight="1">
      <c r="A107" s="36" t="s">
        <v>151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6">
        <f t="shared" si="7"/>
        <v>0</v>
      </c>
      <c r="M107" s="36" t="s">
        <v>151</v>
      </c>
      <c r="N107" s="36"/>
      <c r="O107" s="36"/>
      <c r="P107" s="36">
        <v>236</v>
      </c>
      <c r="Q107" s="36"/>
      <c r="R107" s="36"/>
      <c r="S107" s="36"/>
      <c r="T107" s="36"/>
      <c r="U107" s="36"/>
      <c r="V107" s="36"/>
      <c r="W107" s="36">
        <f t="shared" si="8"/>
        <v>236</v>
      </c>
      <c r="Y107" s="36" t="s">
        <v>151</v>
      </c>
      <c r="Z107" s="36"/>
      <c r="AA107" s="36"/>
      <c r="AB107" s="36"/>
      <c r="AC107" s="36"/>
      <c r="AD107" s="36"/>
      <c r="AE107" s="36"/>
      <c r="AF107" s="36"/>
      <c r="AG107" s="36"/>
      <c r="AH107" s="36"/>
      <c r="AI107" s="36">
        <f t="shared" si="9"/>
        <v>0</v>
      </c>
      <c r="AK107" s="36" t="s">
        <v>151</v>
      </c>
      <c r="AL107" s="36"/>
      <c r="AM107" s="36"/>
      <c r="AN107" s="36"/>
      <c r="AO107" s="36"/>
      <c r="AP107" s="36"/>
      <c r="AQ107" s="36"/>
      <c r="AR107" s="36"/>
      <c r="AS107" s="36"/>
      <c r="AT107" s="36"/>
      <c r="AU107" s="36">
        <f t="shared" si="10"/>
        <v>0</v>
      </c>
      <c r="AW107" s="36" t="s">
        <v>151</v>
      </c>
      <c r="AX107" s="36"/>
      <c r="AY107" s="36"/>
      <c r="AZ107" s="36"/>
      <c r="BA107" s="36"/>
      <c r="BB107" s="36"/>
      <c r="BC107" s="36"/>
      <c r="BD107" s="36"/>
      <c r="BE107" s="36"/>
      <c r="BF107" s="36"/>
      <c r="BG107" s="36">
        <f t="shared" si="11"/>
        <v>0</v>
      </c>
      <c r="BI107" s="36" t="s">
        <v>151</v>
      </c>
      <c r="BJ107" s="36"/>
      <c r="BK107" s="36"/>
      <c r="BL107" s="36"/>
      <c r="BM107" s="36"/>
      <c r="BN107" s="36"/>
      <c r="BO107" s="36"/>
      <c r="BP107" s="36"/>
      <c r="BQ107" s="36"/>
      <c r="BR107" s="36"/>
      <c r="BS107" s="36">
        <f t="shared" si="12"/>
        <v>0</v>
      </c>
      <c r="BU107" s="36" t="s">
        <v>151</v>
      </c>
      <c r="BV107" s="42">
        <f t="shared" si="13"/>
        <v>236</v>
      </c>
    </row>
    <row r="108" spans="1:74" ht="15.75" customHeight="1">
      <c r="A108" s="36" t="s">
        <v>152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>
        <f t="shared" si="7"/>
        <v>0</v>
      </c>
      <c r="M108" s="36" t="s">
        <v>152</v>
      </c>
      <c r="N108" s="36"/>
      <c r="O108" s="36"/>
      <c r="P108" s="36"/>
      <c r="Q108" s="36"/>
      <c r="R108" s="36"/>
      <c r="S108" s="36"/>
      <c r="T108" s="36"/>
      <c r="U108" s="36"/>
      <c r="V108" s="36"/>
      <c r="W108" s="36">
        <f t="shared" si="8"/>
        <v>0</v>
      </c>
      <c r="Y108" s="36" t="s">
        <v>152</v>
      </c>
      <c r="Z108" s="36"/>
      <c r="AA108" s="36"/>
      <c r="AB108" s="36"/>
      <c r="AC108" s="36"/>
      <c r="AD108" s="36"/>
      <c r="AE108" s="36"/>
      <c r="AF108" s="36"/>
      <c r="AG108" s="36"/>
      <c r="AH108" s="36"/>
      <c r="AI108" s="36">
        <f t="shared" si="9"/>
        <v>0</v>
      </c>
      <c r="AK108" s="36" t="s">
        <v>152</v>
      </c>
      <c r="AL108" s="36"/>
      <c r="AM108" s="36"/>
      <c r="AN108" s="36"/>
      <c r="AO108" s="36"/>
      <c r="AP108" s="36"/>
      <c r="AQ108" s="36"/>
      <c r="AR108" s="36"/>
      <c r="AS108" s="36"/>
      <c r="AT108" s="36"/>
      <c r="AU108" s="36">
        <f t="shared" si="10"/>
        <v>0</v>
      </c>
      <c r="AW108" s="36" t="s">
        <v>152</v>
      </c>
      <c r="AX108" s="36"/>
      <c r="AY108" s="36"/>
      <c r="AZ108" s="36"/>
      <c r="BA108" s="36"/>
      <c r="BB108" s="36"/>
      <c r="BC108" s="36"/>
      <c r="BD108" s="36"/>
      <c r="BE108" s="36"/>
      <c r="BF108" s="36"/>
      <c r="BG108" s="36">
        <f t="shared" si="11"/>
        <v>0</v>
      </c>
      <c r="BI108" s="36" t="s">
        <v>152</v>
      </c>
      <c r="BJ108" s="36"/>
      <c r="BK108" s="36"/>
      <c r="BL108" s="36"/>
      <c r="BM108" s="36"/>
      <c r="BN108" s="36"/>
      <c r="BO108" s="36"/>
      <c r="BP108" s="36"/>
      <c r="BQ108" s="36"/>
      <c r="BR108" s="36"/>
      <c r="BS108" s="36">
        <f t="shared" si="12"/>
        <v>0</v>
      </c>
      <c r="BU108" s="36" t="s">
        <v>152</v>
      </c>
      <c r="BV108" s="42">
        <f t="shared" si="13"/>
        <v>0</v>
      </c>
    </row>
    <row r="109" spans="1:74" ht="15.75" customHeight="1">
      <c r="A109" s="36" t="s">
        <v>153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>
        <f t="shared" si="7"/>
        <v>0</v>
      </c>
      <c r="M109" s="36" t="s">
        <v>153</v>
      </c>
      <c r="N109" s="36"/>
      <c r="O109" s="36"/>
      <c r="P109" s="36"/>
      <c r="Q109" s="36"/>
      <c r="R109" s="36"/>
      <c r="S109" s="36"/>
      <c r="T109" s="36"/>
      <c r="U109" s="36"/>
      <c r="V109" s="36"/>
      <c r="W109" s="36">
        <f t="shared" si="8"/>
        <v>0</v>
      </c>
      <c r="Y109" s="36" t="s">
        <v>153</v>
      </c>
      <c r="Z109" s="36"/>
      <c r="AA109" s="36"/>
      <c r="AB109" s="36"/>
      <c r="AC109" s="36"/>
      <c r="AD109" s="36"/>
      <c r="AE109" s="36"/>
      <c r="AF109" s="36"/>
      <c r="AG109" s="36"/>
      <c r="AH109" s="36"/>
      <c r="AI109" s="36">
        <f t="shared" si="9"/>
        <v>0</v>
      </c>
      <c r="AK109" s="36" t="s">
        <v>153</v>
      </c>
      <c r="AL109" s="36"/>
      <c r="AM109" s="36"/>
      <c r="AN109" s="36"/>
      <c r="AO109" s="36"/>
      <c r="AP109" s="36"/>
      <c r="AQ109" s="36"/>
      <c r="AR109" s="36"/>
      <c r="AS109" s="36"/>
      <c r="AT109" s="36"/>
      <c r="AU109" s="36">
        <f t="shared" si="10"/>
        <v>0</v>
      </c>
      <c r="AW109" s="36" t="s">
        <v>153</v>
      </c>
      <c r="AX109" s="36"/>
      <c r="AY109" s="36"/>
      <c r="AZ109" s="36"/>
      <c r="BA109" s="36"/>
      <c r="BB109" s="36"/>
      <c r="BC109" s="36"/>
      <c r="BD109" s="36"/>
      <c r="BE109" s="36"/>
      <c r="BF109" s="36"/>
      <c r="BG109" s="36">
        <f t="shared" si="11"/>
        <v>0</v>
      </c>
      <c r="BI109" s="36" t="s">
        <v>153</v>
      </c>
      <c r="BJ109" s="36"/>
      <c r="BK109" s="36"/>
      <c r="BL109" s="36"/>
      <c r="BM109" s="36"/>
      <c r="BN109" s="36"/>
      <c r="BO109" s="36"/>
      <c r="BP109" s="36"/>
      <c r="BQ109" s="36"/>
      <c r="BR109" s="36"/>
      <c r="BS109" s="36">
        <f t="shared" si="12"/>
        <v>0</v>
      </c>
      <c r="BU109" s="36" t="s">
        <v>153</v>
      </c>
      <c r="BV109" s="42">
        <f t="shared" si="13"/>
        <v>0</v>
      </c>
    </row>
    <row r="110" spans="1:74" ht="15.75" customHeight="1">
      <c r="A110" s="36" t="s">
        <v>154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6">
        <f t="shared" si="7"/>
        <v>0</v>
      </c>
      <c r="M110" s="36" t="s">
        <v>154</v>
      </c>
      <c r="N110" s="36"/>
      <c r="O110" s="36"/>
      <c r="P110" s="36"/>
      <c r="Q110" s="36"/>
      <c r="R110" s="36"/>
      <c r="S110" s="36"/>
      <c r="T110" s="36"/>
      <c r="U110" s="36"/>
      <c r="V110" s="36"/>
      <c r="W110" s="36">
        <f t="shared" si="8"/>
        <v>0</v>
      </c>
      <c r="Y110" s="36" t="s">
        <v>154</v>
      </c>
      <c r="Z110" s="36"/>
      <c r="AA110" s="36"/>
      <c r="AB110" s="36">
        <v>10</v>
      </c>
      <c r="AC110" s="36"/>
      <c r="AD110" s="36"/>
      <c r="AE110" s="36"/>
      <c r="AF110" s="36"/>
      <c r="AG110" s="36"/>
      <c r="AH110" s="36"/>
      <c r="AI110" s="36">
        <f t="shared" si="9"/>
        <v>10</v>
      </c>
      <c r="AK110" s="36" t="s">
        <v>154</v>
      </c>
      <c r="AL110" s="36"/>
      <c r="AM110" s="36"/>
      <c r="AN110" s="36"/>
      <c r="AO110" s="36"/>
      <c r="AP110" s="36"/>
      <c r="AQ110" s="36"/>
      <c r="AR110" s="36"/>
      <c r="AS110" s="36"/>
      <c r="AT110" s="36"/>
      <c r="AU110" s="36">
        <f t="shared" si="10"/>
        <v>0</v>
      </c>
      <c r="AW110" s="36" t="s">
        <v>154</v>
      </c>
      <c r="AX110" s="36"/>
      <c r="AY110" s="36"/>
      <c r="AZ110" s="36">
        <v>4</v>
      </c>
      <c r="BA110" s="36"/>
      <c r="BB110" s="36"/>
      <c r="BC110" s="36"/>
      <c r="BD110" s="36"/>
      <c r="BE110" s="36"/>
      <c r="BF110" s="36"/>
      <c r="BG110" s="36">
        <f t="shared" si="11"/>
        <v>4</v>
      </c>
      <c r="BI110" s="36" t="s">
        <v>154</v>
      </c>
      <c r="BJ110" s="36"/>
      <c r="BK110" s="36"/>
      <c r="BL110" s="36"/>
      <c r="BM110" s="36"/>
      <c r="BN110" s="36"/>
      <c r="BO110" s="36"/>
      <c r="BP110" s="36"/>
      <c r="BQ110" s="36"/>
      <c r="BR110" s="36"/>
      <c r="BS110" s="36">
        <f t="shared" si="12"/>
        <v>0</v>
      </c>
      <c r="BU110" s="36" t="s">
        <v>154</v>
      </c>
      <c r="BV110" s="42">
        <f t="shared" si="13"/>
        <v>14</v>
      </c>
    </row>
  </sheetData>
  <mergeCells count="14">
    <mergeCell ref="BJ5:BQ5"/>
    <mergeCell ref="BU5:BV5"/>
    <mergeCell ref="B61:I61"/>
    <mergeCell ref="N61:U61"/>
    <mergeCell ref="Z61:AG61"/>
    <mergeCell ref="AL61:AS61"/>
    <mergeCell ref="AX61:BE61"/>
    <mergeCell ref="BJ61:BQ61"/>
    <mergeCell ref="BU61:BV61"/>
    <mergeCell ref="B5:I5"/>
    <mergeCell ref="N5:U5"/>
    <mergeCell ref="Z5:AG5"/>
    <mergeCell ref="AL5:AS5"/>
    <mergeCell ref="AX5:B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Q65"/>
  <sheetViews>
    <sheetView workbookViewId="0"/>
  </sheetViews>
  <sheetFormatPr defaultColWidth="8" defaultRowHeight="15"/>
  <cols>
    <col min="1" max="1" width="27.7109375" customWidth="1"/>
  </cols>
  <sheetData>
    <row r="2" spans="1:17">
      <c r="A2" s="45" t="s">
        <v>72</v>
      </c>
      <c r="B2" s="45"/>
      <c r="C2" s="45"/>
      <c r="D2" s="45"/>
      <c r="F2" s="45"/>
      <c r="G2" s="45"/>
      <c r="I2" t="s">
        <v>73</v>
      </c>
    </row>
    <row r="3" spans="1:17">
      <c r="A3" s="45" t="s">
        <v>74</v>
      </c>
      <c r="B3" s="45"/>
      <c r="C3" s="45"/>
      <c r="D3" s="45"/>
      <c r="F3" s="45"/>
      <c r="G3" s="45"/>
      <c r="H3" t="s">
        <v>75</v>
      </c>
    </row>
    <row r="4" spans="1:17">
      <c r="A4" t="s">
        <v>163</v>
      </c>
      <c r="H4" t="s">
        <v>164</v>
      </c>
    </row>
    <row r="6" spans="1:17">
      <c r="A6" s="94" t="s">
        <v>82</v>
      </c>
      <c r="B6" s="94" t="s">
        <v>165</v>
      </c>
      <c r="C6" s="96" t="s">
        <v>83</v>
      </c>
      <c r="D6" s="97"/>
      <c r="E6" s="97"/>
      <c r="F6" s="97"/>
      <c r="G6" s="97"/>
      <c r="H6" s="97"/>
      <c r="I6" s="97"/>
      <c r="J6" s="98"/>
      <c r="K6" s="46"/>
      <c r="L6" s="46"/>
      <c r="M6" s="46"/>
      <c r="N6" s="46"/>
      <c r="O6" s="99" t="s">
        <v>166</v>
      </c>
      <c r="P6" s="99" t="s">
        <v>167</v>
      </c>
      <c r="Q6" s="47"/>
    </row>
    <row r="7" spans="1:17" ht="30">
      <c r="A7" s="95"/>
      <c r="B7" s="95"/>
      <c r="C7" s="48" t="s">
        <v>168</v>
      </c>
      <c r="D7" s="48" t="s">
        <v>169</v>
      </c>
      <c r="E7" s="48" t="s">
        <v>170</v>
      </c>
      <c r="F7" s="48" t="s">
        <v>171</v>
      </c>
      <c r="G7" s="48" t="s">
        <v>172</v>
      </c>
      <c r="H7" s="48" t="s">
        <v>173</v>
      </c>
      <c r="I7" s="49" t="s">
        <v>174</v>
      </c>
      <c r="J7" s="50" t="s">
        <v>175</v>
      </c>
      <c r="K7" s="50" t="s">
        <v>176</v>
      </c>
      <c r="L7" s="50" t="s">
        <v>177</v>
      </c>
      <c r="M7" s="50" t="s">
        <v>178</v>
      </c>
      <c r="N7" s="50" t="s">
        <v>179</v>
      </c>
      <c r="O7" s="100"/>
      <c r="P7" s="100"/>
      <c r="Q7" s="51" t="s">
        <v>180</v>
      </c>
    </row>
    <row r="8" spans="1:17">
      <c r="A8" s="43" t="s">
        <v>107</v>
      </c>
      <c r="B8" s="43">
        <v>299.07</v>
      </c>
      <c r="C8" s="43">
        <v>80</v>
      </c>
      <c r="D8" s="43"/>
      <c r="E8" s="43">
        <v>110</v>
      </c>
      <c r="F8" s="43"/>
      <c r="G8" s="43"/>
      <c r="H8" s="43">
        <v>80</v>
      </c>
      <c r="I8" s="43">
        <v>90.4</v>
      </c>
      <c r="J8" s="52"/>
      <c r="K8" s="52"/>
      <c r="L8" s="52">
        <v>52</v>
      </c>
      <c r="M8" s="52">
        <v>90</v>
      </c>
      <c r="N8" s="52"/>
      <c r="O8" s="48">
        <f t="shared" ref="O8:O39" si="0">SUM(C8:N8)</f>
        <v>502.4</v>
      </c>
      <c r="P8" s="53">
        <f>O8*B8/1000</f>
        <v>150.25276799999997</v>
      </c>
      <c r="Q8" s="53">
        <f t="shared" ref="Q8:Q39" si="1">O8/12</f>
        <v>41.866666666666667</v>
      </c>
    </row>
    <row r="9" spans="1:17">
      <c r="A9" s="43" t="s">
        <v>181</v>
      </c>
      <c r="B9" s="43">
        <v>255.33</v>
      </c>
      <c r="C9" s="43"/>
      <c r="D9" s="43"/>
      <c r="E9" s="43"/>
      <c r="F9" s="43"/>
      <c r="G9" s="43"/>
      <c r="H9" s="43"/>
      <c r="I9" s="43"/>
      <c r="J9" s="52"/>
      <c r="K9" s="52"/>
      <c r="L9" s="52"/>
      <c r="M9" s="52"/>
      <c r="N9" s="52">
        <v>81</v>
      </c>
      <c r="O9" s="48">
        <f t="shared" si="0"/>
        <v>81</v>
      </c>
      <c r="P9" s="53">
        <f>O9*B9/1000</f>
        <v>20.681729999999998</v>
      </c>
      <c r="Q9" s="53">
        <f t="shared" si="1"/>
        <v>6.75</v>
      </c>
    </row>
    <row r="10" spans="1:17">
      <c r="A10" s="43" t="s">
        <v>109</v>
      </c>
      <c r="B10" s="43">
        <v>158.55000000000001</v>
      </c>
      <c r="C10" s="43"/>
      <c r="D10" s="43"/>
      <c r="E10" s="43"/>
      <c r="F10" s="43">
        <v>98.5</v>
      </c>
      <c r="G10" s="43"/>
      <c r="H10" s="43"/>
      <c r="I10" s="43"/>
      <c r="J10" s="52"/>
      <c r="K10" s="52">
        <v>98.5</v>
      </c>
      <c r="L10" s="52"/>
      <c r="M10" s="52"/>
      <c r="N10" s="52"/>
      <c r="O10" s="48">
        <f t="shared" si="0"/>
        <v>197</v>
      </c>
      <c r="P10" s="53">
        <f>O10*B10/1000</f>
        <v>31.234350000000003</v>
      </c>
      <c r="Q10" s="53">
        <f t="shared" si="1"/>
        <v>16.416666666666668</v>
      </c>
    </row>
    <row r="11" spans="1:17">
      <c r="A11" s="43" t="s">
        <v>110</v>
      </c>
      <c r="B11" s="43">
        <v>485.14</v>
      </c>
      <c r="C11" s="43">
        <v>10</v>
      </c>
      <c r="D11" s="43"/>
      <c r="E11" s="43">
        <v>8.3000000000000007</v>
      </c>
      <c r="F11" s="43">
        <v>5</v>
      </c>
      <c r="G11" s="43">
        <v>9.6999999999999993</v>
      </c>
      <c r="H11" s="43">
        <v>10</v>
      </c>
      <c r="I11" s="43">
        <v>5</v>
      </c>
      <c r="J11" s="52"/>
      <c r="K11" s="52">
        <v>5</v>
      </c>
      <c r="L11" s="52">
        <v>9</v>
      </c>
      <c r="M11" s="52">
        <v>10.3</v>
      </c>
      <c r="N11" s="52">
        <v>6.7</v>
      </c>
      <c r="O11" s="48">
        <f t="shared" si="0"/>
        <v>79</v>
      </c>
      <c r="P11" s="53">
        <f>O11*B11/1000</f>
        <v>38.326059999999998</v>
      </c>
      <c r="Q11" s="53">
        <f t="shared" si="1"/>
        <v>6.583333333333333</v>
      </c>
    </row>
    <row r="12" spans="1:17">
      <c r="A12" s="43" t="s">
        <v>182</v>
      </c>
      <c r="B12" s="43">
        <v>79.94</v>
      </c>
      <c r="C12" s="43"/>
      <c r="D12" s="43">
        <v>8</v>
      </c>
      <c r="E12" s="43">
        <v>5</v>
      </c>
      <c r="F12" s="43">
        <v>3</v>
      </c>
      <c r="G12" s="43"/>
      <c r="H12" s="43">
        <v>3.6</v>
      </c>
      <c r="I12" s="43">
        <v>5</v>
      </c>
      <c r="J12" s="52">
        <v>8</v>
      </c>
      <c r="K12" s="52">
        <v>8</v>
      </c>
      <c r="L12" s="52"/>
      <c r="M12" s="52">
        <v>3.6</v>
      </c>
      <c r="N12" s="52">
        <v>3.6</v>
      </c>
      <c r="O12" s="48">
        <f t="shared" si="0"/>
        <v>47.800000000000004</v>
      </c>
      <c r="P12" s="53">
        <f>O12*B12/900</f>
        <v>4.2457022222222225</v>
      </c>
      <c r="Q12" s="53">
        <f t="shared" si="1"/>
        <v>3.9833333333333338</v>
      </c>
    </row>
    <row r="13" spans="1:17">
      <c r="A13" s="43" t="s">
        <v>183</v>
      </c>
      <c r="B13" s="43">
        <v>51.71</v>
      </c>
      <c r="C13" s="43">
        <v>119</v>
      </c>
      <c r="D13" s="43">
        <v>100</v>
      </c>
      <c r="E13" s="43"/>
      <c r="F13" s="43">
        <v>129.69999999999999</v>
      </c>
      <c r="G13" s="43">
        <v>21</v>
      </c>
      <c r="H13" s="43">
        <v>19</v>
      </c>
      <c r="I13" s="43">
        <v>100</v>
      </c>
      <c r="J13" s="52"/>
      <c r="K13" s="52">
        <v>29.7</v>
      </c>
      <c r="L13" s="52">
        <v>100</v>
      </c>
      <c r="M13" s="52"/>
      <c r="N13" s="52"/>
      <c r="O13" s="48">
        <f t="shared" si="0"/>
        <v>618.4</v>
      </c>
      <c r="P13" s="53">
        <f>O13*B13/1000</f>
        <v>31.977464000000001</v>
      </c>
      <c r="Q13" s="53">
        <f t="shared" si="1"/>
        <v>51.533333333333331</v>
      </c>
    </row>
    <row r="14" spans="1:17">
      <c r="A14" s="43" t="s">
        <v>184</v>
      </c>
      <c r="B14" s="43"/>
      <c r="C14" s="43"/>
      <c r="D14" s="43"/>
      <c r="E14" s="43"/>
      <c r="F14" s="43"/>
      <c r="G14" s="43"/>
      <c r="H14" s="43"/>
      <c r="I14" s="43"/>
      <c r="J14" s="52"/>
      <c r="K14" s="52"/>
      <c r="L14" s="52">
        <v>15</v>
      </c>
      <c r="M14" s="52"/>
      <c r="N14" s="52"/>
      <c r="O14" s="48">
        <f t="shared" si="0"/>
        <v>15</v>
      </c>
      <c r="P14" s="53">
        <f>O14*B14/1000</f>
        <v>0</v>
      </c>
      <c r="Q14" s="53">
        <f t="shared" si="1"/>
        <v>1.25</v>
      </c>
    </row>
    <row r="15" spans="1:17">
      <c r="A15" s="43" t="s">
        <v>114</v>
      </c>
      <c r="B15" s="43"/>
      <c r="C15" s="43"/>
      <c r="D15" s="43"/>
      <c r="E15" s="43"/>
      <c r="F15" s="43"/>
      <c r="G15" s="43"/>
      <c r="H15" s="43"/>
      <c r="I15" s="43"/>
      <c r="J15" s="52"/>
      <c r="K15" s="52"/>
      <c r="L15" s="52"/>
      <c r="M15" s="52"/>
      <c r="N15" s="52"/>
      <c r="O15" s="48">
        <f t="shared" si="0"/>
        <v>0</v>
      </c>
      <c r="P15" s="53">
        <f>O15*B15/1000</f>
        <v>0</v>
      </c>
      <c r="Q15" s="53">
        <f t="shared" si="1"/>
        <v>0</v>
      </c>
    </row>
    <row r="16" spans="1:17">
      <c r="A16" s="43" t="s">
        <v>115</v>
      </c>
      <c r="B16" s="43">
        <v>5.49</v>
      </c>
      <c r="C16" s="54"/>
      <c r="D16" s="43"/>
      <c r="E16" s="43"/>
      <c r="F16" s="43">
        <v>0.1</v>
      </c>
      <c r="G16" s="43"/>
      <c r="H16" s="43"/>
      <c r="I16" s="43"/>
      <c r="J16" s="52"/>
      <c r="K16" s="52">
        <v>0.1</v>
      </c>
      <c r="L16" s="52"/>
      <c r="M16" s="52"/>
      <c r="N16" s="52"/>
      <c r="O16" s="48">
        <f t="shared" si="0"/>
        <v>0.2</v>
      </c>
      <c r="P16" s="53">
        <f>O16*B16</f>
        <v>1.0980000000000001</v>
      </c>
      <c r="Q16" s="53">
        <f t="shared" si="1"/>
        <v>1.6666666666666666E-2</v>
      </c>
    </row>
    <row r="17" spans="1:17">
      <c r="A17" s="43" t="s">
        <v>116</v>
      </c>
      <c r="B17" s="43">
        <v>30.12</v>
      </c>
      <c r="C17" s="43"/>
      <c r="D17" s="43"/>
      <c r="E17" s="43">
        <v>2.5</v>
      </c>
      <c r="F17" s="43"/>
      <c r="G17" s="43"/>
      <c r="H17" s="43"/>
      <c r="I17" s="43">
        <v>2</v>
      </c>
      <c r="J17" s="52"/>
      <c r="K17" s="52"/>
      <c r="L17" s="52">
        <v>8.5</v>
      </c>
      <c r="M17" s="52"/>
      <c r="N17" s="52"/>
      <c r="O17" s="48">
        <f t="shared" si="0"/>
        <v>13</v>
      </c>
      <c r="P17" s="53">
        <f t="shared" ref="P17:P28" si="2">O17*B17/1000</f>
        <v>0.39156000000000002</v>
      </c>
      <c r="Q17" s="53">
        <f t="shared" si="1"/>
        <v>1.0833333333333333</v>
      </c>
    </row>
    <row r="18" spans="1:17">
      <c r="A18" s="43" t="s">
        <v>185</v>
      </c>
      <c r="B18" s="43">
        <v>27.5</v>
      </c>
      <c r="C18" s="43"/>
      <c r="D18" s="43"/>
      <c r="E18" s="43"/>
      <c r="F18" s="43"/>
      <c r="G18" s="43"/>
      <c r="H18" s="43"/>
      <c r="I18" s="43"/>
      <c r="J18" s="52"/>
      <c r="K18" s="52"/>
      <c r="L18" s="52"/>
      <c r="M18" s="52"/>
      <c r="N18" s="52"/>
      <c r="O18" s="48">
        <f t="shared" si="0"/>
        <v>0</v>
      </c>
      <c r="P18" s="53">
        <f t="shared" si="2"/>
        <v>0</v>
      </c>
      <c r="Q18" s="53">
        <f t="shared" si="1"/>
        <v>0</v>
      </c>
    </row>
    <row r="19" spans="1:17">
      <c r="A19" s="43" t="s">
        <v>118</v>
      </c>
      <c r="B19" s="43">
        <v>29.13</v>
      </c>
      <c r="C19" s="43"/>
      <c r="D19" s="43"/>
      <c r="E19" s="43"/>
      <c r="F19" s="43"/>
      <c r="G19" s="43"/>
      <c r="H19" s="43"/>
      <c r="I19" s="43"/>
      <c r="J19" s="52"/>
      <c r="K19" s="52"/>
      <c r="L19" s="52"/>
      <c r="M19" s="52"/>
      <c r="N19" s="52"/>
      <c r="O19" s="48">
        <f t="shared" si="0"/>
        <v>0</v>
      </c>
      <c r="P19" s="53">
        <f t="shared" si="2"/>
        <v>0</v>
      </c>
      <c r="Q19" s="53">
        <f t="shared" si="1"/>
        <v>0</v>
      </c>
    </row>
    <row r="20" spans="1:17">
      <c r="A20" s="43" t="s">
        <v>119</v>
      </c>
      <c r="B20" s="43"/>
      <c r="C20" s="43"/>
      <c r="D20" s="43"/>
      <c r="E20" s="43"/>
      <c r="F20" s="43"/>
      <c r="G20" s="43"/>
      <c r="H20" s="43"/>
      <c r="I20" s="43"/>
      <c r="J20" s="52"/>
      <c r="K20" s="52"/>
      <c r="L20" s="52"/>
      <c r="M20" s="52"/>
      <c r="N20" s="52"/>
      <c r="O20" s="48">
        <f t="shared" si="0"/>
        <v>0</v>
      </c>
      <c r="P20" s="53">
        <f t="shared" si="2"/>
        <v>0</v>
      </c>
      <c r="Q20" s="53">
        <f t="shared" si="1"/>
        <v>0</v>
      </c>
    </row>
    <row r="21" spans="1:17">
      <c r="A21" s="43" t="s">
        <v>120</v>
      </c>
      <c r="B21" s="43">
        <v>70.709999999999994</v>
      </c>
      <c r="C21" s="43">
        <v>69</v>
      </c>
      <c r="D21" s="43"/>
      <c r="E21" s="43"/>
      <c r="F21" s="43"/>
      <c r="G21" s="43"/>
      <c r="H21" s="43"/>
      <c r="I21" s="43">
        <v>69</v>
      </c>
      <c r="J21" s="52"/>
      <c r="K21" s="52"/>
      <c r="L21" s="52"/>
      <c r="M21" s="52"/>
      <c r="N21" s="52"/>
      <c r="O21" s="48">
        <f t="shared" si="0"/>
        <v>138</v>
      </c>
      <c r="P21" s="53">
        <f t="shared" si="2"/>
        <v>9.7579799999999999</v>
      </c>
      <c r="Q21" s="53">
        <f t="shared" si="1"/>
        <v>11.5</v>
      </c>
    </row>
    <row r="22" spans="1:17">
      <c r="A22" s="43" t="s">
        <v>121</v>
      </c>
      <c r="B22" s="43"/>
      <c r="C22" s="43"/>
      <c r="D22" s="43"/>
      <c r="E22" s="43"/>
      <c r="F22" s="43"/>
      <c r="G22" s="43"/>
      <c r="H22" s="43"/>
      <c r="I22" s="43"/>
      <c r="J22" s="52"/>
      <c r="K22" s="52"/>
      <c r="L22" s="52"/>
      <c r="M22" s="52"/>
      <c r="N22" s="52"/>
      <c r="O22" s="48">
        <f t="shared" si="0"/>
        <v>0</v>
      </c>
      <c r="P22" s="53">
        <f t="shared" si="2"/>
        <v>0</v>
      </c>
      <c r="Q22" s="53">
        <f t="shared" si="1"/>
        <v>0</v>
      </c>
    </row>
    <row r="23" spans="1:17">
      <c r="A23" s="43" t="s">
        <v>122</v>
      </c>
      <c r="B23" s="43">
        <v>63.43</v>
      </c>
      <c r="C23" s="55"/>
      <c r="D23" s="43">
        <v>46</v>
      </c>
      <c r="E23" s="43"/>
      <c r="F23" s="43"/>
      <c r="G23" s="43">
        <v>53.55</v>
      </c>
      <c r="H23" s="43"/>
      <c r="I23" s="43"/>
      <c r="J23" s="52">
        <v>46</v>
      </c>
      <c r="K23" s="52"/>
      <c r="L23" s="52">
        <v>5</v>
      </c>
      <c r="M23" s="52"/>
      <c r="N23" s="52">
        <v>53.55</v>
      </c>
      <c r="O23" s="48">
        <f t="shared" si="0"/>
        <v>204.10000000000002</v>
      </c>
      <c r="P23" s="53">
        <f t="shared" si="2"/>
        <v>12.946063000000002</v>
      </c>
      <c r="Q23" s="53">
        <f t="shared" si="1"/>
        <v>17.008333333333336</v>
      </c>
    </row>
    <row r="24" spans="1:17">
      <c r="A24" s="43" t="s">
        <v>123</v>
      </c>
      <c r="B24" s="43"/>
      <c r="C24" s="43"/>
      <c r="D24" s="43"/>
      <c r="E24" s="43"/>
      <c r="F24" s="43"/>
      <c r="G24" s="43"/>
      <c r="H24" s="43"/>
      <c r="I24" s="43"/>
      <c r="J24" s="52"/>
      <c r="K24" s="52"/>
      <c r="L24" s="52"/>
      <c r="M24" s="52"/>
      <c r="N24" s="52"/>
      <c r="O24" s="48">
        <f t="shared" si="0"/>
        <v>0</v>
      </c>
      <c r="P24" s="53">
        <f t="shared" si="2"/>
        <v>0</v>
      </c>
      <c r="Q24" s="53">
        <f t="shared" si="1"/>
        <v>0</v>
      </c>
    </row>
    <row r="25" spans="1:17">
      <c r="A25" s="43" t="s">
        <v>124</v>
      </c>
      <c r="B25" s="43">
        <v>40.729999999999997</v>
      </c>
      <c r="C25" s="43"/>
      <c r="D25" s="43"/>
      <c r="E25" s="43">
        <v>51</v>
      </c>
      <c r="F25" s="43"/>
      <c r="G25" s="43"/>
      <c r="H25" s="43">
        <v>51</v>
      </c>
      <c r="I25" s="43"/>
      <c r="J25" s="52"/>
      <c r="K25" s="52"/>
      <c r="L25" s="52">
        <v>51</v>
      </c>
      <c r="M25" s="52"/>
      <c r="N25" s="52"/>
      <c r="O25" s="48">
        <f t="shared" si="0"/>
        <v>153</v>
      </c>
      <c r="P25" s="53">
        <f t="shared" si="2"/>
        <v>6.2316899999999995</v>
      </c>
      <c r="Q25" s="53">
        <f t="shared" si="1"/>
        <v>12.75</v>
      </c>
    </row>
    <row r="26" spans="1:17">
      <c r="A26" s="43" t="s">
        <v>125</v>
      </c>
      <c r="B26" s="43"/>
      <c r="C26" s="43"/>
      <c r="D26" s="43"/>
      <c r="E26" s="43"/>
      <c r="F26" s="43"/>
      <c r="G26" s="43"/>
      <c r="H26" s="43"/>
      <c r="I26" s="43"/>
      <c r="J26" s="52"/>
      <c r="K26" s="52"/>
      <c r="L26" s="52"/>
      <c r="M26" s="52"/>
      <c r="N26" s="52"/>
      <c r="O26" s="48">
        <f t="shared" si="0"/>
        <v>0</v>
      </c>
      <c r="P26" s="53">
        <f t="shared" si="2"/>
        <v>0</v>
      </c>
      <c r="Q26" s="53">
        <f t="shared" si="1"/>
        <v>0</v>
      </c>
    </row>
    <row r="27" spans="1:17">
      <c r="A27" s="43" t="s">
        <v>126</v>
      </c>
      <c r="B27" s="43">
        <v>32.29</v>
      </c>
      <c r="C27" s="43">
        <v>15</v>
      </c>
      <c r="D27" s="43">
        <v>15</v>
      </c>
      <c r="E27" s="43">
        <v>20</v>
      </c>
      <c r="F27" s="43">
        <v>20</v>
      </c>
      <c r="G27" s="43">
        <v>15</v>
      </c>
      <c r="H27" s="43">
        <v>15</v>
      </c>
      <c r="I27" s="43">
        <v>15</v>
      </c>
      <c r="J27" s="52">
        <v>15</v>
      </c>
      <c r="K27" s="52">
        <v>20</v>
      </c>
      <c r="L27" s="52">
        <v>20</v>
      </c>
      <c r="M27" s="52">
        <v>15</v>
      </c>
      <c r="N27" s="52">
        <v>15</v>
      </c>
      <c r="O27" s="48">
        <f t="shared" si="0"/>
        <v>200</v>
      </c>
      <c r="P27" s="53">
        <f t="shared" si="2"/>
        <v>6.4580000000000002</v>
      </c>
      <c r="Q27" s="53">
        <f t="shared" si="1"/>
        <v>16.666666666666668</v>
      </c>
    </row>
    <row r="28" spans="1:17">
      <c r="A28" s="43" t="s">
        <v>127</v>
      </c>
      <c r="B28" s="43"/>
      <c r="C28" s="43"/>
      <c r="D28" s="43"/>
      <c r="E28" s="43"/>
      <c r="F28" s="43"/>
      <c r="G28" s="43"/>
      <c r="H28" s="43"/>
      <c r="I28" s="43"/>
      <c r="J28" s="52"/>
      <c r="K28" s="52"/>
      <c r="L28" s="52"/>
      <c r="M28" s="52"/>
      <c r="N28" s="52"/>
      <c r="O28" s="48">
        <f t="shared" si="0"/>
        <v>0</v>
      </c>
      <c r="P28" s="53">
        <f t="shared" si="2"/>
        <v>0</v>
      </c>
      <c r="Q28" s="53">
        <f t="shared" si="1"/>
        <v>0</v>
      </c>
    </row>
    <row r="29" spans="1:17">
      <c r="A29" s="43" t="s">
        <v>128</v>
      </c>
      <c r="B29" s="43">
        <v>55.94</v>
      </c>
      <c r="C29" s="43"/>
      <c r="D29" s="43">
        <v>7</v>
      </c>
      <c r="E29" s="43"/>
      <c r="F29" s="43"/>
      <c r="G29" s="43"/>
      <c r="H29" s="43"/>
      <c r="I29" s="43">
        <v>7</v>
      </c>
      <c r="J29" s="52">
        <v>7</v>
      </c>
      <c r="K29" s="52"/>
      <c r="L29" s="52"/>
      <c r="M29" s="52"/>
      <c r="N29" s="52"/>
      <c r="O29" s="48">
        <f t="shared" si="0"/>
        <v>21</v>
      </c>
      <c r="P29" s="53">
        <f>O29*B29/500</f>
        <v>2.3494800000000002</v>
      </c>
      <c r="Q29" s="53">
        <f t="shared" si="1"/>
        <v>1.75</v>
      </c>
    </row>
    <row r="30" spans="1:17">
      <c r="A30" s="43" t="s">
        <v>129</v>
      </c>
      <c r="B30" s="43">
        <v>29.03</v>
      </c>
      <c r="C30" s="43"/>
      <c r="D30" s="43"/>
      <c r="E30" s="43"/>
      <c r="F30" s="43">
        <v>171</v>
      </c>
      <c r="G30" s="43"/>
      <c r="H30" s="43"/>
      <c r="I30" s="43"/>
      <c r="J30" s="52"/>
      <c r="K30" s="52">
        <v>171</v>
      </c>
      <c r="L30" s="52"/>
      <c r="M30" s="52">
        <v>255</v>
      </c>
      <c r="N30" s="52"/>
      <c r="O30" s="48">
        <f t="shared" si="0"/>
        <v>597</v>
      </c>
      <c r="P30" s="53">
        <f>O30*B30/1000</f>
        <v>17.330909999999999</v>
      </c>
      <c r="Q30" s="53">
        <f t="shared" si="1"/>
        <v>49.75</v>
      </c>
    </row>
    <row r="31" spans="1:17">
      <c r="A31" s="43" t="s">
        <v>130</v>
      </c>
      <c r="B31" s="43">
        <v>23.59</v>
      </c>
      <c r="C31" s="43"/>
      <c r="D31" s="43"/>
      <c r="E31" s="43">
        <v>98.6</v>
      </c>
      <c r="F31" s="43"/>
      <c r="G31" s="43"/>
      <c r="H31" s="43"/>
      <c r="I31" s="43"/>
      <c r="J31" s="52"/>
      <c r="K31" s="52">
        <v>98.6</v>
      </c>
      <c r="L31" s="52"/>
      <c r="M31" s="52"/>
      <c r="N31" s="52"/>
      <c r="O31" s="48">
        <f t="shared" si="0"/>
        <v>197.2</v>
      </c>
      <c r="P31" s="53">
        <f>O31*B31/1000</f>
        <v>4.6519479999999991</v>
      </c>
      <c r="Q31" s="53">
        <f t="shared" si="1"/>
        <v>16.433333333333334</v>
      </c>
    </row>
    <row r="32" spans="1:17">
      <c r="A32" s="43" t="s">
        <v>131</v>
      </c>
      <c r="B32" s="43">
        <v>32.840000000000003</v>
      </c>
      <c r="C32" s="43"/>
      <c r="D32" s="43">
        <v>11</v>
      </c>
      <c r="E32" s="43">
        <v>10</v>
      </c>
      <c r="F32" s="43">
        <v>20</v>
      </c>
      <c r="G32" s="43"/>
      <c r="H32" s="43"/>
      <c r="I32" s="43">
        <v>5</v>
      </c>
      <c r="J32" s="52">
        <v>11</v>
      </c>
      <c r="K32" s="52">
        <v>20</v>
      </c>
      <c r="L32" s="52">
        <v>13</v>
      </c>
      <c r="M32" s="52">
        <v>16.25</v>
      </c>
      <c r="N32" s="52"/>
      <c r="O32" s="48">
        <f t="shared" si="0"/>
        <v>106.25</v>
      </c>
      <c r="P32" s="53">
        <f>O32*B32/1000</f>
        <v>3.4892500000000006</v>
      </c>
      <c r="Q32" s="53">
        <f t="shared" si="1"/>
        <v>8.8541666666666661</v>
      </c>
    </row>
    <row r="33" spans="1:17">
      <c r="A33" s="43" t="s">
        <v>132</v>
      </c>
      <c r="B33" s="43">
        <v>33.840000000000003</v>
      </c>
      <c r="C33" s="43"/>
      <c r="D33" s="43">
        <v>16</v>
      </c>
      <c r="E33" s="43">
        <v>33.5</v>
      </c>
      <c r="F33" s="43">
        <v>120</v>
      </c>
      <c r="G33" s="43"/>
      <c r="H33" s="43"/>
      <c r="I33" s="43">
        <v>5</v>
      </c>
      <c r="J33" s="52">
        <v>16</v>
      </c>
      <c r="K33" s="52">
        <v>12.5</v>
      </c>
      <c r="L33" s="52">
        <v>120</v>
      </c>
      <c r="M33" s="52"/>
      <c r="N33" s="52"/>
      <c r="O33" s="48">
        <f t="shared" si="0"/>
        <v>323</v>
      </c>
      <c r="P33" s="53">
        <f>O33*B33/1000</f>
        <v>10.930320000000002</v>
      </c>
      <c r="Q33" s="53">
        <f t="shared" si="1"/>
        <v>26.916666666666668</v>
      </c>
    </row>
    <row r="34" spans="1:17">
      <c r="A34" s="43" t="s">
        <v>186</v>
      </c>
      <c r="B34" s="43"/>
      <c r="C34" s="43"/>
      <c r="D34" s="43"/>
      <c r="E34" s="43"/>
      <c r="F34" s="43"/>
      <c r="G34" s="43"/>
      <c r="H34" s="43"/>
      <c r="I34" s="43"/>
      <c r="J34" s="52"/>
      <c r="K34" s="52"/>
      <c r="L34" s="52"/>
      <c r="M34" s="52"/>
      <c r="N34" s="52"/>
      <c r="O34" s="48">
        <f t="shared" si="0"/>
        <v>0</v>
      </c>
      <c r="P34" s="53">
        <f>O34*B34/425</f>
        <v>0</v>
      </c>
      <c r="Q34" s="53">
        <f t="shared" si="1"/>
        <v>0</v>
      </c>
    </row>
    <row r="35" spans="1:17">
      <c r="A35" s="43" t="s">
        <v>187</v>
      </c>
      <c r="B35" s="43"/>
      <c r="C35" s="43"/>
      <c r="D35" s="43"/>
      <c r="E35" s="43"/>
      <c r="F35" s="43"/>
      <c r="G35" s="43"/>
      <c r="H35" s="43"/>
      <c r="I35" s="43"/>
      <c r="J35" s="52"/>
      <c r="K35" s="52"/>
      <c r="L35" s="52"/>
      <c r="M35" s="52"/>
      <c r="N35" s="52"/>
      <c r="O35" s="48">
        <f t="shared" si="0"/>
        <v>0</v>
      </c>
      <c r="P35" s="53">
        <f t="shared" ref="P35:P44" si="3">O35*B35/1000</f>
        <v>0</v>
      </c>
      <c r="Q35" s="53">
        <f t="shared" si="1"/>
        <v>0</v>
      </c>
    </row>
    <row r="36" spans="1:17">
      <c r="A36" s="43" t="s">
        <v>92</v>
      </c>
      <c r="B36" s="43">
        <v>73.569999999999993</v>
      </c>
      <c r="C36" s="43"/>
      <c r="D36" s="43">
        <v>60</v>
      </c>
      <c r="E36" s="43"/>
      <c r="F36" s="43"/>
      <c r="G36" s="43"/>
      <c r="H36" s="43">
        <v>71.3</v>
      </c>
      <c r="I36" s="43">
        <v>60</v>
      </c>
      <c r="J36" s="52"/>
      <c r="K36" s="52"/>
      <c r="L36" s="52"/>
      <c r="M36" s="52"/>
      <c r="N36" s="52">
        <v>71.3</v>
      </c>
      <c r="O36" s="48">
        <f t="shared" si="0"/>
        <v>262.60000000000002</v>
      </c>
      <c r="P36" s="53">
        <f t="shared" si="3"/>
        <v>19.319482000000001</v>
      </c>
      <c r="Q36" s="53">
        <f t="shared" si="1"/>
        <v>21.883333333333336</v>
      </c>
    </row>
    <row r="37" spans="1:17">
      <c r="A37" s="43" t="s">
        <v>188</v>
      </c>
      <c r="B37" s="43">
        <v>119.4</v>
      </c>
      <c r="C37" s="43">
        <v>60</v>
      </c>
      <c r="D37" s="43"/>
      <c r="E37" s="43"/>
      <c r="F37" s="43"/>
      <c r="G37" s="43">
        <v>60</v>
      </c>
      <c r="H37" s="43"/>
      <c r="I37" s="43"/>
      <c r="J37" s="52">
        <v>60</v>
      </c>
      <c r="K37" s="52"/>
      <c r="L37" s="52"/>
      <c r="M37" s="52"/>
      <c r="N37" s="52"/>
      <c r="O37" s="48">
        <f t="shared" si="0"/>
        <v>180</v>
      </c>
      <c r="P37" s="53">
        <f t="shared" si="3"/>
        <v>21.492000000000001</v>
      </c>
      <c r="Q37" s="53">
        <f t="shared" si="1"/>
        <v>15</v>
      </c>
    </row>
    <row r="38" spans="1:17">
      <c r="A38" s="43" t="s">
        <v>137</v>
      </c>
      <c r="B38" s="43">
        <v>39.18</v>
      </c>
      <c r="C38" s="43"/>
      <c r="D38" s="43"/>
      <c r="E38" s="43"/>
      <c r="F38" s="43"/>
      <c r="G38" s="43"/>
      <c r="H38" s="43"/>
      <c r="I38" s="43"/>
      <c r="J38" s="52"/>
      <c r="K38" s="52"/>
      <c r="L38" s="52"/>
      <c r="M38" s="52">
        <v>72.959999999999994</v>
      </c>
      <c r="N38" s="52"/>
      <c r="O38" s="48">
        <f t="shared" si="0"/>
        <v>72.959999999999994</v>
      </c>
      <c r="P38" s="53">
        <f t="shared" si="3"/>
        <v>2.8585728000000001</v>
      </c>
      <c r="Q38" s="53">
        <f t="shared" si="1"/>
        <v>6.0799999999999992</v>
      </c>
    </row>
    <row r="39" spans="1:17">
      <c r="A39" s="43" t="s">
        <v>138</v>
      </c>
      <c r="B39" s="43">
        <v>10.64</v>
      </c>
      <c r="C39" s="43">
        <v>4</v>
      </c>
      <c r="D39" s="43">
        <v>2</v>
      </c>
      <c r="E39" s="43">
        <v>7</v>
      </c>
      <c r="F39" s="43">
        <v>4</v>
      </c>
      <c r="G39" s="43">
        <v>3.5</v>
      </c>
      <c r="H39" s="43">
        <v>7</v>
      </c>
      <c r="I39" s="43">
        <v>4</v>
      </c>
      <c r="J39" s="52">
        <v>2</v>
      </c>
      <c r="K39" s="52">
        <v>5</v>
      </c>
      <c r="L39" s="52">
        <v>6</v>
      </c>
      <c r="M39" s="52">
        <v>3</v>
      </c>
      <c r="N39" s="52">
        <v>3</v>
      </c>
      <c r="O39" s="48">
        <f t="shared" si="0"/>
        <v>50.5</v>
      </c>
      <c r="P39" s="53">
        <f t="shared" si="3"/>
        <v>0.53732000000000002</v>
      </c>
      <c r="Q39" s="53">
        <f t="shared" si="1"/>
        <v>4.208333333333333</v>
      </c>
    </row>
    <row r="40" spans="1:17">
      <c r="A40" s="43" t="s">
        <v>189</v>
      </c>
      <c r="B40" s="43">
        <v>27.4</v>
      </c>
      <c r="C40" s="43">
        <v>44</v>
      </c>
      <c r="D40" s="43">
        <v>30</v>
      </c>
      <c r="E40" s="43">
        <v>30</v>
      </c>
      <c r="F40" s="43">
        <v>30</v>
      </c>
      <c r="G40" s="43">
        <v>45</v>
      </c>
      <c r="H40" s="43">
        <v>44</v>
      </c>
      <c r="I40" s="43">
        <v>30</v>
      </c>
      <c r="J40" s="52">
        <v>30</v>
      </c>
      <c r="K40" s="52">
        <v>30</v>
      </c>
      <c r="L40" s="52">
        <v>30</v>
      </c>
      <c r="M40" s="52">
        <v>30</v>
      </c>
      <c r="N40" s="52">
        <v>30</v>
      </c>
      <c r="O40" s="48">
        <f t="shared" ref="O40:O58" si="4">SUM(C40:N40)</f>
        <v>403</v>
      </c>
      <c r="P40" s="53">
        <f t="shared" si="3"/>
        <v>11.042199999999999</v>
      </c>
      <c r="Q40" s="53">
        <f t="shared" ref="Q40:Q58" si="5">O40/12</f>
        <v>33.583333333333336</v>
      </c>
    </row>
    <row r="41" spans="1:17">
      <c r="A41" s="43" t="s">
        <v>190</v>
      </c>
      <c r="B41" s="43">
        <v>23.14</v>
      </c>
      <c r="C41" s="43">
        <v>20</v>
      </c>
      <c r="D41" s="43">
        <v>20</v>
      </c>
      <c r="E41" s="43">
        <v>20</v>
      </c>
      <c r="F41" s="43">
        <v>20</v>
      </c>
      <c r="G41" s="43">
        <v>20</v>
      </c>
      <c r="H41" s="43">
        <v>20</v>
      </c>
      <c r="I41" s="43">
        <v>20</v>
      </c>
      <c r="J41" s="52">
        <v>20</v>
      </c>
      <c r="K41" s="52">
        <v>20</v>
      </c>
      <c r="L41" s="52">
        <v>20</v>
      </c>
      <c r="M41" s="52">
        <v>20</v>
      </c>
      <c r="N41" s="52">
        <v>20</v>
      </c>
      <c r="O41" s="48">
        <f t="shared" si="4"/>
        <v>240</v>
      </c>
      <c r="P41" s="53">
        <f t="shared" si="3"/>
        <v>5.5536000000000003</v>
      </c>
      <c r="Q41" s="53">
        <f t="shared" si="5"/>
        <v>20</v>
      </c>
    </row>
    <row r="42" spans="1:17">
      <c r="A42" s="43" t="s">
        <v>191</v>
      </c>
      <c r="B42" s="43">
        <v>48</v>
      </c>
      <c r="C42" s="43">
        <v>3.2</v>
      </c>
      <c r="D42" s="43"/>
      <c r="E42" s="43"/>
      <c r="F42" s="43">
        <v>3.2</v>
      </c>
      <c r="G42" s="43"/>
      <c r="H42" s="43"/>
      <c r="I42" s="43">
        <v>3.2</v>
      </c>
      <c r="J42" s="52"/>
      <c r="K42" s="52"/>
      <c r="L42" s="52"/>
      <c r="M42" s="52"/>
      <c r="N42" s="52"/>
      <c r="O42" s="48">
        <f t="shared" si="4"/>
        <v>9.6000000000000014</v>
      </c>
      <c r="P42" s="53">
        <f t="shared" si="3"/>
        <v>0.46080000000000004</v>
      </c>
      <c r="Q42" s="53">
        <f t="shared" si="5"/>
        <v>0.80000000000000016</v>
      </c>
    </row>
    <row r="43" spans="1:17">
      <c r="A43" s="43" t="s">
        <v>142</v>
      </c>
      <c r="B43" s="43">
        <v>102.02</v>
      </c>
      <c r="C43" s="43"/>
      <c r="D43" s="43">
        <v>2.6</v>
      </c>
      <c r="E43" s="43"/>
      <c r="F43" s="43"/>
      <c r="G43" s="43"/>
      <c r="H43" s="43"/>
      <c r="I43" s="43"/>
      <c r="J43" s="52"/>
      <c r="K43" s="52"/>
      <c r="L43" s="52">
        <v>2.6</v>
      </c>
      <c r="M43" s="52"/>
      <c r="N43" s="52"/>
      <c r="O43" s="48">
        <f t="shared" si="4"/>
        <v>5.2</v>
      </c>
      <c r="P43" s="53">
        <f t="shared" si="3"/>
        <v>0.53050399999999998</v>
      </c>
      <c r="Q43" s="53">
        <f t="shared" si="5"/>
        <v>0.43333333333333335</v>
      </c>
    </row>
    <row r="44" spans="1:17">
      <c r="A44" s="43" t="s">
        <v>192</v>
      </c>
      <c r="B44" s="43">
        <v>61.54</v>
      </c>
      <c r="C44" s="43"/>
      <c r="D44" s="43"/>
      <c r="E44" s="43">
        <v>1</v>
      </c>
      <c r="F44" s="43"/>
      <c r="G44" s="43">
        <v>1</v>
      </c>
      <c r="H44" s="43">
        <v>1</v>
      </c>
      <c r="I44" s="43"/>
      <c r="J44" s="52">
        <v>1</v>
      </c>
      <c r="K44" s="52">
        <v>1</v>
      </c>
      <c r="L44" s="52"/>
      <c r="M44" s="52">
        <v>1</v>
      </c>
      <c r="N44" s="52">
        <v>1</v>
      </c>
      <c r="O44" s="48">
        <f t="shared" si="4"/>
        <v>7</v>
      </c>
      <c r="P44" s="53">
        <f t="shared" si="3"/>
        <v>0.43078</v>
      </c>
      <c r="Q44" s="53">
        <f t="shared" si="5"/>
        <v>0.58333333333333337</v>
      </c>
    </row>
    <row r="45" spans="1:17">
      <c r="A45" s="43" t="s">
        <v>144</v>
      </c>
      <c r="B45" s="43"/>
      <c r="C45" s="43"/>
      <c r="D45" s="43"/>
      <c r="E45" s="43"/>
      <c r="F45" s="43"/>
      <c r="G45" s="43"/>
      <c r="H45" s="43"/>
      <c r="I45" s="43"/>
      <c r="J45" s="52"/>
      <c r="K45" s="52"/>
      <c r="L45" s="52"/>
      <c r="M45" s="52"/>
      <c r="N45" s="52"/>
      <c r="O45" s="48">
        <f t="shared" si="4"/>
        <v>0</v>
      </c>
      <c r="P45" s="53">
        <f>O45*B45</f>
        <v>0</v>
      </c>
      <c r="Q45" s="53">
        <f t="shared" si="5"/>
        <v>0</v>
      </c>
    </row>
    <row r="46" spans="1:17">
      <c r="A46" s="43" t="s">
        <v>193</v>
      </c>
      <c r="B46" s="43"/>
      <c r="C46" s="43"/>
      <c r="D46" s="43"/>
      <c r="E46" s="43"/>
      <c r="F46" s="43"/>
      <c r="G46" s="43"/>
      <c r="H46" s="43"/>
      <c r="I46" s="43"/>
      <c r="J46" s="52"/>
      <c r="K46" s="52"/>
      <c r="L46" s="52"/>
      <c r="M46" s="52"/>
      <c r="N46" s="52"/>
      <c r="O46" s="48">
        <f t="shared" si="4"/>
        <v>0</v>
      </c>
      <c r="P46" s="53">
        <f t="shared" ref="P46:P58" si="6">O46*B46/1000</f>
        <v>0</v>
      </c>
      <c r="Q46" s="53">
        <f t="shared" si="5"/>
        <v>0</v>
      </c>
    </row>
    <row r="47" spans="1:17">
      <c r="A47" s="43" t="s">
        <v>194</v>
      </c>
      <c r="B47" s="43"/>
      <c r="C47" s="43"/>
      <c r="D47" s="43"/>
      <c r="E47" s="43"/>
      <c r="F47" s="43"/>
      <c r="G47" s="43"/>
      <c r="H47" s="43"/>
      <c r="I47" s="43"/>
      <c r="J47" s="52"/>
      <c r="K47" s="52"/>
      <c r="L47" s="52"/>
      <c r="M47" s="52"/>
      <c r="N47" s="52"/>
      <c r="O47" s="48">
        <f t="shared" si="4"/>
        <v>0</v>
      </c>
      <c r="P47" s="53">
        <f t="shared" si="6"/>
        <v>0</v>
      </c>
      <c r="Q47" s="53">
        <f t="shared" si="5"/>
        <v>0</v>
      </c>
    </row>
    <row r="48" spans="1:17">
      <c r="A48" s="43" t="s">
        <v>195</v>
      </c>
      <c r="B48" s="43"/>
      <c r="C48" s="43"/>
      <c r="D48" s="43"/>
      <c r="E48" s="43"/>
      <c r="F48" s="43"/>
      <c r="G48" s="43"/>
      <c r="H48" s="43"/>
      <c r="I48" s="43"/>
      <c r="J48" s="52"/>
      <c r="K48" s="52"/>
      <c r="L48" s="52"/>
      <c r="M48" s="52"/>
      <c r="N48" s="52"/>
      <c r="O48" s="48">
        <f t="shared" si="4"/>
        <v>0</v>
      </c>
      <c r="P48" s="53">
        <f t="shared" si="6"/>
        <v>0</v>
      </c>
      <c r="Q48" s="53">
        <f t="shared" si="5"/>
        <v>0</v>
      </c>
    </row>
    <row r="49" spans="1:17">
      <c r="A49" s="43" t="s">
        <v>145</v>
      </c>
      <c r="B49" s="43">
        <v>89.33</v>
      </c>
      <c r="C49" s="43"/>
      <c r="D49" s="43"/>
      <c r="E49" s="43"/>
      <c r="F49" s="43"/>
      <c r="G49" s="43"/>
      <c r="H49" s="43"/>
      <c r="I49" s="43">
        <v>150</v>
      </c>
      <c r="J49" s="52"/>
      <c r="K49" s="52"/>
      <c r="L49" s="52"/>
      <c r="M49" s="52"/>
      <c r="N49" s="52"/>
      <c r="O49" s="48">
        <f t="shared" si="4"/>
        <v>150</v>
      </c>
      <c r="P49" s="53">
        <f t="shared" si="6"/>
        <v>13.3995</v>
      </c>
      <c r="Q49" s="53">
        <f t="shared" si="5"/>
        <v>12.5</v>
      </c>
    </row>
    <row r="50" spans="1:17">
      <c r="A50" s="43" t="s">
        <v>146</v>
      </c>
      <c r="B50" s="43">
        <v>72.180000000000007</v>
      </c>
      <c r="C50" s="43"/>
      <c r="D50" s="43"/>
      <c r="E50" s="55"/>
      <c r="F50" s="43"/>
      <c r="G50" s="54"/>
      <c r="H50" s="54"/>
      <c r="I50" s="43"/>
      <c r="J50" s="56"/>
      <c r="K50" s="56"/>
      <c r="L50" s="56"/>
      <c r="M50" s="56">
        <v>150</v>
      </c>
      <c r="N50" s="56"/>
      <c r="O50" s="48">
        <f t="shared" si="4"/>
        <v>150</v>
      </c>
      <c r="P50" s="53">
        <f t="shared" si="6"/>
        <v>10.827000000000002</v>
      </c>
      <c r="Q50" s="53">
        <f t="shared" si="5"/>
        <v>12.5</v>
      </c>
    </row>
    <row r="51" spans="1:17">
      <c r="A51" s="43" t="s">
        <v>147</v>
      </c>
      <c r="B51" s="43">
        <v>94.18</v>
      </c>
      <c r="C51" s="43"/>
      <c r="D51" s="57">
        <v>140</v>
      </c>
      <c r="E51" s="43"/>
      <c r="F51" s="43"/>
      <c r="G51" s="57">
        <v>140</v>
      </c>
      <c r="H51" s="43"/>
      <c r="I51" s="43"/>
      <c r="J51" s="52"/>
      <c r="K51" s="52"/>
      <c r="L51" s="58">
        <v>150</v>
      </c>
      <c r="M51" s="52"/>
      <c r="N51" s="52"/>
      <c r="O51" s="48">
        <f t="shared" si="4"/>
        <v>430</v>
      </c>
      <c r="P51" s="53">
        <f t="shared" si="6"/>
        <v>40.497399999999999</v>
      </c>
      <c r="Q51" s="53">
        <f t="shared" si="5"/>
        <v>35.833333333333336</v>
      </c>
    </row>
    <row r="52" spans="1:17">
      <c r="A52" s="43" t="s">
        <v>196</v>
      </c>
      <c r="B52" s="43">
        <v>130.6</v>
      </c>
      <c r="C52" s="43"/>
      <c r="D52" s="43"/>
      <c r="E52" s="43"/>
      <c r="F52" s="43"/>
      <c r="G52" s="43">
        <v>8</v>
      </c>
      <c r="H52" s="43"/>
      <c r="I52" s="43"/>
      <c r="J52" s="52">
        <v>8</v>
      </c>
      <c r="K52" s="52"/>
      <c r="L52" s="52"/>
      <c r="M52" s="52">
        <v>8</v>
      </c>
      <c r="N52" s="52"/>
      <c r="O52" s="48">
        <f t="shared" si="4"/>
        <v>24</v>
      </c>
      <c r="P52" s="53">
        <f t="shared" si="6"/>
        <v>3.1343999999999999</v>
      </c>
      <c r="Q52" s="53">
        <f t="shared" si="5"/>
        <v>2</v>
      </c>
    </row>
    <row r="53" spans="1:17">
      <c r="A53" s="43" t="s">
        <v>149</v>
      </c>
      <c r="B53" s="43">
        <v>122.68</v>
      </c>
      <c r="C53" s="43"/>
      <c r="D53" s="43"/>
      <c r="E53" s="43"/>
      <c r="F53" s="43">
        <v>100</v>
      </c>
      <c r="G53" s="43"/>
      <c r="H53" s="43"/>
      <c r="I53" s="43"/>
      <c r="J53" s="52"/>
      <c r="K53" s="52">
        <v>100</v>
      </c>
      <c r="L53" s="52"/>
      <c r="M53" s="52"/>
      <c r="N53" s="52"/>
      <c r="O53" s="48">
        <f t="shared" si="4"/>
        <v>200</v>
      </c>
      <c r="P53" s="53">
        <f t="shared" si="6"/>
        <v>24.536000000000001</v>
      </c>
      <c r="Q53" s="53">
        <f t="shared" si="5"/>
        <v>16.666666666666668</v>
      </c>
    </row>
    <row r="54" spans="1:17">
      <c r="A54" s="43" t="s">
        <v>150</v>
      </c>
      <c r="B54" s="43">
        <v>131.21</v>
      </c>
      <c r="C54" s="43"/>
      <c r="D54" s="43"/>
      <c r="E54" s="43"/>
      <c r="F54" s="43"/>
      <c r="G54" s="43"/>
      <c r="H54" s="43">
        <v>100</v>
      </c>
      <c r="I54" s="43"/>
      <c r="J54" s="52"/>
      <c r="K54" s="52"/>
      <c r="L54" s="52"/>
      <c r="M54" s="52"/>
      <c r="N54" s="52"/>
      <c r="O54" s="48">
        <f t="shared" si="4"/>
        <v>100</v>
      </c>
      <c r="P54" s="53">
        <f t="shared" si="6"/>
        <v>13.121</v>
      </c>
      <c r="Q54" s="53">
        <f t="shared" si="5"/>
        <v>8.3333333333333339</v>
      </c>
    </row>
    <row r="55" spans="1:17">
      <c r="A55" s="43" t="s">
        <v>151</v>
      </c>
      <c r="B55" s="43">
        <v>132.26</v>
      </c>
      <c r="C55" s="43"/>
      <c r="D55" s="43">
        <v>236</v>
      </c>
      <c r="E55" s="43"/>
      <c r="F55" s="43"/>
      <c r="G55" s="43">
        <v>98</v>
      </c>
      <c r="H55" s="43"/>
      <c r="I55" s="43"/>
      <c r="J55" s="52">
        <v>236</v>
      </c>
      <c r="K55" s="52"/>
      <c r="L55" s="52"/>
      <c r="M55" s="52"/>
      <c r="N55" s="52"/>
      <c r="O55" s="48">
        <f t="shared" si="4"/>
        <v>570</v>
      </c>
      <c r="P55" s="53">
        <f t="shared" si="6"/>
        <v>75.388199999999998</v>
      </c>
      <c r="Q55" s="53">
        <f t="shared" si="5"/>
        <v>47.5</v>
      </c>
    </row>
    <row r="56" spans="1:17">
      <c r="A56" s="43" t="s">
        <v>152</v>
      </c>
      <c r="B56" s="43"/>
      <c r="C56" s="43"/>
      <c r="D56" s="43"/>
      <c r="E56" s="43"/>
      <c r="F56" s="43"/>
      <c r="G56" s="43"/>
      <c r="H56" s="43"/>
      <c r="I56" s="43"/>
      <c r="J56" s="52"/>
      <c r="K56" s="52"/>
      <c r="L56" s="52"/>
      <c r="M56" s="52"/>
      <c r="N56" s="52"/>
      <c r="O56" s="48">
        <f t="shared" si="4"/>
        <v>0</v>
      </c>
      <c r="P56" s="53">
        <f t="shared" si="6"/>
        <v>0</v>
      </c>
      <c r="Q56" s="53">
        <f t="shared" si="5"/>
        <v>0</v>
      </c>
    </row>
    <row r="57" spans="1:17">
      <c r="A57" s="43" t="s">
        <v>153</v>
      </c>
      <c r="B57" s="43"/>
      <c r="C57" s="55"/>
      <c r="D57" s="43"/>
      <c r="E57" s="43"/>
      <c r="F57" s="43"/>
      <c r="G57" s="43"/>
      <c r="H57" s="43"/>
      <c r="I57" s="43"/>
      <c r="J57" s="52"/>
      <c r="K57" s="52"/>
      <c r="L57" s="52"/>
      <c r="M57" s="52"/>
      <c r="N57" s="52"/>
      <c r="O57" s="48">
        <f t="shared" si="4"/>
        <v>0</v>
      </c>
      <c r="P57" s="53">
        <f t="shared" si="6"/>
        <v>0</v>
      </c>
      <c r="Q57" s="53">
        <f t="shared" si="5"/>
        <v>0</v>
      </c>
    </row>
    <row r="58" spans="1:17">
      <c r="A58" s="43" t="s">
        <v>197</v>
      </c>
      <c r="B58" s="43">
        <v>70.62</v>
      </c>
      <c r="C58" s="43">
        <v>8</v>
      </c>
      <c r="D58" s="56"/>
      <c r="E58" s="43"/>
      <c r="F58" s="43">
        <v>10</v>
      </c>
      <c r="G58" s="43">
        <v>8</v>
      </c>
      <c r="H58" s="43">
        <v>8</v>
      </c>
      <c r="I58" s="43"/>
      <c r="J58" s="52"/>
      <c r="K58" s="52">
        <v>10</v>
      </c>
      <c r="L58" s="52"/>
      <c r="M58" s="52">
        <v>4</v>
      </c>
      <c r="N58" s="52"/>
      <c r="O58" s="48">
        <f t="shared" si="4"/>
        <v>48</v>
      </c>
      <c r="P58" s="53">
        <f t="shared" si="6"/>
        <v>3.3897600000000003</v>
      </c>
      <c r="Q58" s="53">
        <f t="shared" si="5"/>
        <v>4</v>
      </c>
    </row>
    <row r="60" spans="1:17">
      <c r="O60" s="59"/>
    </row>
    <row r="61" spans="1:17">
      <c r="A61" s="43" t="s">
        <v>198</v>
      </c>
      <c r="B61" s="43"/>
      <c r="C61" s="53">
        <f t="shared" ref="C61:N61" si="7">C8*$B8/1000+C9*$B9/1000+C10*$B10/1000+C11*$B11/1000+C12*$B12/1000+C13*$B13/1000+C14*$B14/1000+C15*$B15/1000+C16*$B16+C17*$B17/1000+C18*$B18/1000+C19*$B19/1000+C20*$B20/1000+C21*$B21/1000+C22*$B22/1000+C23*$B23/1000+C24*$B24/1000+C25*$B25/1000+C26*$B26/1000+C27*$B27/1000+C28*$B28/1000+C29*$B29/500+C30*$B30/1000+C31*$B31/1000+C32*$B32/1000+C33*$B33/1000+C34*$B34/3000+C35*$B35/425+C36*$B36/1000+C37*$B37/1000+C38*$B38/1000+C39*$B39/1000+C40*$B40/500+C41*$B41/500+C42*$B42/250+C43*$B43/250+C44*$B44/100+C45*$B45+C47*$B47/1000+C48*$B48/1000+C49*$B49/1000+C50*$B50/1000+C51*$B51/1000+C52*$B52/1000+C53*$B53/1000+C54*$B54/1000+C55*$B55/1000+C56*$B56/1000+C57*$B57/1000+C58*$B58/1000</f>
        <v>52.016550000000009</v>
      </c>
      <c r="D61" s="53">
        <f t="shared" si="7"/>
        <v>63.363137999999992</v>
      </c>
      <c r="E61" s="53">
        <f t="shared" si="7"/>
        <v>47.169886000000012</v>
      </c>
      <c r="F61" s="53">
        <f t="shared" si="7"/>
        <v>52.066772000000014</v>
      </c>
      <c r="G61" s="53">
        <f t="shared" si="7"/>
        <v>48.637474500000003</v>
      </c>
      <c r="H61" s="53">
        <f t="shared" si="7"/>
        <v>55.567035000000004</v>
      </c>
      <c r="I61" s="53">
        <f t="shared" si="7"/>
        <v>62.612728000000004</v>
      </c>
      <c r="J61" s="53">
        <f t="shared" si="7"/>
        <v>48.355930000000001</v>
      </c>
      <c r="K61" s="53">
        <f t="shared" si="7"/>
        <v>45.995286000000007</v>
      </c>
      <c r="L61" s="53">
        <f t="shared" si="7"/>
        <v>50.694268000000008</v>
      </c>
      <c r="M61" s="53">
        <f t="shared" si="7"/>
        <v>58.8514488</v>
      </c>
      <c r="N61" s="53">
        <f t="shared" si="7"/>
        <v>36.563439499999994</v>
      </c>
      <c r="P61" s="60">
        <f>SUM(B61:N61)/12</f>
        <v>51.824496316666661</v>
      </c>
      <c r="Q61" s="61"/>
    </row>
    <row r="63" spans="1:17">
      <c r="C63" s="4">
        <v>1</v>
      </c>
      <c r="D63" s="4">
        <v>2</v>
      </c>
      <c r="E63" s="4">
        <v>3</v>
      </c>
      <c r="F63" s="4">
        <v>4</v>
      </c>
      <c r="G63" s="4">
        <v>5</v>
      </c>
      <c r="H63" s="4">
        <v>6</v>
      </c>
      <c r="I63" s="4">
        <v>7</v>
      </c>
      <c r="J63" s="4">
        <v>8</v>
      </c>
      <c r="K63" s="4">
        <v>9</v>
      </c>
      <c r="L63" s="4">
        <v>10</v>
      </c>
      <c r="M63" s="4">
        <v>11</v>
      </c>
      <c r="N63" s="4">
        <v>12</v>
      </c>
      <c r="O63" s="59"/>
      <c r="P63" s="62"/>
      <c r="Q63" s="62"/>
    </row>
    <row r="65" spans="1:17">
      <c r="A65" s="63"/>
      <c r="B65" s="63"/>
      <c r="C65" s="63"/>
      <c r="D65" s="63"/>
      <c r="E65" s="63"/>
      <c r="F65" s="63"/>
      <c r="G65" s="63"/>
      <c r="H65" s="64">
        <f>(C61+D61+E61+F61+G61+H61)/6</f>
        <v>53.136809249999999</v>
      </c>
      <c r="I65" s="63"/>
      <c r="J65" s="63"/>
      <c r="K65" s="63"/>
      <c r="L65" s="63"/>
      <c r="M65" s="63"/>
      <c r="N65" s="64">
        <f>(I61+J61+K61+L61+M61+N61)/6</f>
        <v>50.512183383333344</v>
      </c>
      <c r="O65" s="63"/>
      <c r="P65" s="63">
        <f>(H65+N65)/2</f>
        <v>51.824496316666668</v>
      </c>
      <c r="Q65" s="63"/>
    </row>
  </sheetData>
  <mergeCells count="5">
    <mergeCell ref="A6:A7"/>
    <mergeCell ref="B6:B7"/>
    <mergeCell ref="C6:J6"/>
    <mergeCell ref="O6:O7"/>
    <mergeCell ref="P6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Меню-требование</vt:lpstr>
      <vt:lpstr>Накопительная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2020-10-31T06:25:01Z</dcterms:modified>
</cp:coreProperties>
</file>